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Marta\Desktop\TRANSPARENCIA\"/>
    </mc:Choice>
  </mc:AlternateContent>
  <xr:revisionPtr revIDLastSave="0" documentId="13_ncr:1_{5F73A893-B947-4399-A3B8-5C57047054EC}" xr6:coauthVersionLast="45" xr6:coauthVersionMax="45" xr10:uidLastSave="{00000000-0000-0000-0000-000000000000}"/>
  <bookViews>
    <workbookView xWindow="-120" yWindow="-120" windowWidth="20730" windowHeight="11160" activeTab="1" xr2:uid="{00000000-000D-0000-FFFF-FFFF00000000}"/>
  </bookViews>
  <sheets>
    <sheet name="Hoja1" sheetId="1" r:id="rId1"/>
    <sheet name="Para procesar" sheetId="4" r:id="rId2"/>
    <sheet name="Hoja3" sheetId="3" r:id="rId3"/>
  </sheets>
  <definedNames>
    <definedName name="_xlnm.Print_Area" localSheetId="0">Hoja1!$A$122:$G$143</definedName>
    <definedName name="_xlnm.Print_Area" localSheetId="1">'Para procesar'!$A$1:$G$22</definedName>
  </definedNames>
  <calcPr calcId="191029"/>
</workbook>
</file>

<file path=xl/calcChain.xml><?xml version="1.0" encoding="utf-8"?>
<calcChain xmlns="http://schemas.openxmlformats.org/spreadsheetml/2006/main">
  <c r="C126" i="1" l="1"/>
  <c r="C107" i="1" l="1"/>
  <c r="C92" i="1" l="1"/>
  <c r="C94" i="1" l="1"/>
  <c r="C95" i="1" l="1"/>
  <c r="C86" i="1" l="1"/>
  <c r="C75" i="1" l="1"/>
  <c r="C74" i="1"/>
  <c r="C66" i="1"/>
  <c r="C55" i="1"/>
  <c r="C50" i="1"/>
  <c r="C56" i="1"/>
  <c r="C40" i="1"/>
  <c r="C38" i="1"/>
  <c r="C27" i="1"/>
  <c r="C39" i="1"/>
  <c r="C26" i="1"/>
  <c r="C4" i="1"/>
</calcChain>
</file>

<file path=xl/sharedStrings.xml><?xml version="1.0" encoding="utf-8"?>
<sst xmlns="http://schemas.openxmlformats.org/spreadsheetml/2006/main" count="469" uniqueCount="141">
  <si>
    <t>LIFE INDEMARES</t>
  </si>
  <si>
    <t>Euro Top Ten</t>
  </si>
  <si>
    <t>LIFE IBERLINCE</t>
  </si>
  <si>
    <t>Subvención</t>
  </si>
  <si>
    <t>Aportación Fondos Propios</t>
  </si>
  <si>
    <t>Duración del proyecto</t>
  </si>
  <si>
    <t>Financiador</t>
  </si>
  <si>
    <t>Modo de obtención</t>
  </si>
  <si>
    <t>1 enero 2014 a 31 diciembre 2014</t>
  </si>
  <si>
    <t>1 enero 2014 a 30 septiembre 2014</t>
  </si>
  <si>
    <t>1 junio 2014 a 31 mayo 2015</t>
  </si>
  <si>
    <t>1 enero 2009 a 31 diciembre 2014</t>
  </si>
  <si>
    <t>1 enero 2012 a 31 diciembre 2014</t>
  </si>
  <si>
    <t>1 abril 2014 a 31 marzo 2015</t>
  </si>
  <si>
    <t>1 enero 2011 a 15 noviembre 2014</t>
  </si>
  <si>
    <t>1 diciembre 2013 a 31 enero 2015</t>
  </si>
  <si>
    <t>7 julio 2014 a 30 de abril 2015</t>
  </si>
  <si>
    <t>30 junio 2011 a 1 de julio 2016</t>
  </si>
  <si>
    <t>Convocatoria de proyectos en concurrencia competitiva</t>
  </si>
  <si>
    <t>Ministerio de Agricultura, Alimentación y Medio Ambiente</t>
  </si>
  <si>
    <t>Fundación Biodiversidad</t>
  </si>
  <si>
    <t>Organismo Autónomo de Paqrues Nacionales</t>
  </si>
  <si>
    <t>Unión Europea (Programa LIFE+)</t>
  </si>
  <si>
    <t>Unión Europea (Programa MED)</t>
  </si>
  <si>
    <t>Objeto/Finalidad</t>
  </si>
  <si>
    <t>Unión Europea (EACI)</t>
  </si>
  <si>
    <t>WWF como vector de la participación y la sensibilidad ambiental de la sociedad civil en los órganos consultivos del Estado español, la UE y los convenios internacionales para conseguir un desarrollo más sostenible y conservar la biodiversidad</t>
  </si>
  <si>
    <t>Programa de WWF de apoyo a la Administración General de Estado para garantizar el cumplimiento del convenio de Aarhus mediante la difusión de la información, la participación en la toma de decisiones y el acceso a la justicia en materia de medio ambiente</t>
  </si>
  <si>
    <t>Future Trends in the Mediterranean Sea (MEDTRENDS)</t>
  </si>
  <si>
    <t>SAVN: Una oportunidad para el desarrollo sostenible del medio rural</t>
  </si>
  <si>
    <t>Modelo de custodia fluvial para la mejora del entorno del Riaza</t>
  </si>
  <si>
    <t>Garantizar el cumplimiento del Convenio de Aarhus de acceso a la justicia y la información ambiental en el marco de los Convenios internacionales de protección del medio ambiente de los que España es signataria.</t>
  </si>
  <si>
    <t>Participación de WWF España en los foros de discusión nacionales e internacionales, análisis de políticas, revisión de legislación y propuestas para un desarrollo más sostenible.</t>
  </si>
  <si>
    <t>Análisis de tendencias de desarrollo socioeconómico y ambiental en el Mediterráneo.</t>
  </si>
  <si>
    <t>Investigación de la riqueza biológica y creación de 10 nuevas Áreas Marinas Protegidas en España.</t>
  </si>
  <si>
    <t>Análisis de los electrodomésticos más eficientes y comunicación al público.</t>
  </si>
  <si>
    <t>Concurso de iniciativas de sostenibilidad en ciudades españolas en temás de ahorro energético y reducción de emisiones.</t>
  </si>
  <si>
    <t>Análisis, Caracterización y fomento de Sistemas agrícolas y forestales de Alto Valor natural en España.</t>
  </si>
  <si>
    <t>Mejoras de hábitat, cría en cautividad y reintroducción del lince ibérico para que recupere su tradicional área de distribución en España y Portugal.</t>
  </si>
  <si>
    <t>Acuerdo de custodia fluvial con la Confederación Hidrográfica del Duero en el Riaza y magnificación del modelo a otras localidades.</t>
  </si>
  <si>
    <t>Campos de voluntariado en los Parques Nacionales de Cabañeros, Daimiel, Sierra Nevada y en la finca adscrita del Archipiélago de Chinijo.</t>
  </si>
  <si>
    <t>Ministerio de Agricultura, Alimentación y Medio Ambiente (Dir.Gen Politica forestal y Biodiversidad)</t>
  </si>
  <si>
    <t>Mejoras de hábitat, cría en cautividad y reintroducción del lince ibérico para que recupere su tradicional área de distribución en España y Portugal. Lo que se anota es la contribución del MAGRAMA a la parte de actividades que WWF España lleva a cabo dentro de este proyecto europeo</t>
  </si>
  <si>
    <t>Subvenciones públicas de aplicación en 2014</t>
  </si>
  <si>
    <t>El desafío de las ciudades</t>
  </si>
  <si>
    <t>1 septiembre 2011 a 31 de agosto 2016</t>
  </si>
  <si>
    <t>Plan de Sensibilización y Voluntariado de WWF para el Organismo Autónomo de Parques Nacionales 2014 (*)</t>
  </si>
  <si>
    <t>Subvenciones públicas de aplicación en 2015</t>
  </si>
  <si>
    <t>Plan de Sensibilización y Voluntariado de WWF para el Organismo Autónomo de Parques Nacionales 2015 (*)</t>
  </si>
  <si>
    <t>2 junio 2015 a finalización de actividades</t>
  </si>
  <si>
    <t>1 enero 2015 a 31 diciembre 2015</t>
  </si>
  <si>
    <t>7 julio 2014 a 15 de abril 2015</t>
  </si>
  <si>
    <t>Campos de voluntariado en los Parques Nacionales de Cabañeros,  Daimiel y en la fincas adscritas de Lugar Nuevo y del Archipiélago de Chinijo.</t>
  </si>
  <si>
    <t>Seguimiento de políticas y participación en órganos consultivos nacionales, la UE y los Convenios internacionales suscritos por España en materia ambiental</t>
  </si>
  <si>
    <t>Todas las subvenciones relacionadas están sujetas a la Ley de Subvenciones (Ley 38/2003) y al control de las Administraciones Públicas que conceden las ayudas y en su caso al control de la Intervención General del Estado. Todas ellas se justifican documentalmente (tanto los justificantes de gasto como los de pago, así como la parte subvencionada y la portación comprometida por WWF España) y de todas ellas (excepto la marcada con un asterisco) no se recibe la subvención si el gasto no se ha ejecutado; y en el caso de la recibida con antelación, si no se gasta todo lo presupuestado se devuelve el dinero no gastado a la Administración Pública correpondiente.</t>
  </si>
  <si>
    <t>1 abril 2014 a 30 abril 2015</t>
  </si>
  <si>
    <t>1 enero 2015 a 31 diciembre 2017</t>
  </si>
  <si>
    <t>Unión Europea (Programa DEAR)</t>
  </si>
  <si>
    <t>Disminución de la pobreza en los países del terder mundo a través de la concienciación de consumidores, empresas y autoridades europeas relacionadas con el mundo de la pesca. Socio benefactor: WWF Austria.</t>
  </si>
  <si>
    <t>Unión Europea (Horizonte 2020)</t>
  </si>
  <si>
    <t>Sensibilización de consumidores europeos sobre la eficiencia energética a través de la información sobre los electrodomésticos más eficientes. Socio benefactor: ADEME (Agencia francesa para el ahorro y la eficiencia energética).</t>
  </si>
  <si>
    <t>Enabling consumer action towards top energy-efficient products -TOPTEN ACT-</t>
  </si>
  <si>
    <t>Mejoras de hábitat, cría en cautividad y reintroducción del lince ibérico para que recupere su tradicional área de distribución en España y Portugal. Socio benefactor: Junta de Andalucía; cofinanciación del Ministerio de Agricultura, Alimentación y Medio Ambiente (Dir.Gen Politica forestal y Biodiversidad) con 444.144,00€</t>
  </si>
  <si>
    <t xml:space="preserve"> “Raising awareness for implications of seafood choices highlighting the global interdependencies in the context of the European Year for Development 2015”      -FISHING FORWARD-</t>
  </si>
  <si>
    <r>
      <t>"Recuperación de la distribución histórica del lince ibérico (</t>
    </r>
    <r>
      <rPr>
        <i/>
        <sz val="11"/>
        <color theme="1"/>
        <rFont val="Calibri"/>
        <family val="2"/>
        <scheme val="minor"/>
      </rPr>
      <t>Lynx pardinus</t>
    </r>
    <r>
      <rPr>
        <sz val="11"/>
        <color theme="1"/>
        <rFont val="Calibri"/>
        <family val="2"/>
        <scheme val="minor"/>
      </rPr>
      <t>) en España y Portugal."                     - IBERLINCE-</t>
    </r>
  </si>
  <si>
    <t>1 enero 2015 a 30 octubre 2015</t>
  </si>
  <si>
    <t>Programa de WWF para realizar actividades de interés general consideradas de interés social en la protección del medio ambiente</t>
  </si>
  <si>
    <t>Organismo Autónomo de Parques Nacionales</t>
  </si>
  <si>
    <t>Acciones estratégicas con actores clave para mejorar la eficacia en la lucha contra el veneno</t>
  </si>
  <si>
    <t>1 noviembre de 2014 a 31 de diciembre de 2015</t>
  </si>
  <si>
    <t>Mejorar la eficacia de la lucha contra el veneno en España a través de la sensibilización de actores clave, acciones legales y acciones sobre el terreno</t>
  </si>
  <si>
    <t>Todas las subvenciones relacionadas están sujetas a la Ley de Subvenciones (Ley 38/2003) y al control de las Administraciones Públicas que conceden las ayudas y en su caso al control de la Intervención General del Estado. Todas ellas se justifican documentalmente (tanto los justificantes de gasto como los de pago, así como la parte subvencionada y la portación comprometida por WWF España) y de todas ellas (excepto la marcada con un asterisco) no se recibe la subvención si el gasto no se ha ejecutado; y en el caso de la recibidas con antelación, si no se gasta todo lo presupuestado se devuelve el dinero no gastado a la Administración Pública correspondiente.</t>
  </si>
  <si>
    <t>Garantizar el cumplimiento del Convenio de Aarhus de acceso a la justicia y la información ambiental en el marco de los Convenios internacionales de protección del medio ambiente de los que España es signataria a través de: actividades de investigación y seguimiento;  colaboración con la AGE para apoyar compromisos internacionales; actividades de educación ambiental y de difusión ambiental entre los ciudadanos; y actividades de participación en foros y eventos internacionales.</t>
  </si>
  <si>
    <t>15 noviembre de 2015 a 14 de noviembre de 2016</t>
  </si>
  <si>
    <t xml:space="preserve">Mejora del conocimiento  y de la gestión de las poblaciones de conejo en España </t>
  </si>
  <si>
    <t xml:space="preserve">SOS Conejo: Desarrollo de las bases para una correcta gestión del Conejo en España
</t>
  </si>
  <si>
    <t>Subvenciones públicas de aplicación en 2016</t>
  </si>
  <si>
    <t>1 septiembre 2011 a 31 de agosto 2017</t>
  </si>
  <si>
    <t>1 septiembre 2011 a 31 de diciembre 2017</t>
  </si>
  <si>
    <t>1 enero 2016 a 20 noviembre 2016</t>
  </si>
  <si>
    <t>Contribución al conocimiento y la defensa del medio natural y la biodiversidad; a la prevención de la contaminación y el cambio climático; a la utilización sostenible de los recursos naturales; a garantizar el cumplimiento del Convenio de Aarhus de acceso a la justicia y la información ambiental en el marco de los Convenios internacionales de protección del medio ambiente de los que España es signataria; y a apoyar los compromisos adquiridos por España en materia de medio ambiente con la Unión Europea.</t>
  </si>
  <si>
    <t>Ministerio de Agricultura, Pesca, Alimentación y Medio Ambiente</t>
  </si>
  <si>
    <t>Ministerio de Agricultura, Pesca, Alimentación y Medio Ambiente (Dir.Gen Politica forestal y Biodiversidad)</t>
  </si>
  <si>
    <t>15 noviembre 2015 a 30 de junio 2017</t>
  </si>
  <si>
    <t>1 enero 2016 a 31 diciembre 2016</t>
  </si>
  <si>
    <t>Subvenciones públicas de aplicación en 2017</t>
  </si>
  <si>
    <t>The wolf of Andalusia: changing attitudes -LIFE SOUTHERN WOLVES-</t>
  </si>
  <si>
    <t>1 de septiembre de 2016 a 30 de junio de 2020</t>
  </si>
  <si>
    <t>Unión Europea (Programa LIFE Gobernanza)</t>
  </si>
  <si>
    <t>Sensibilización y concienciación sobre la convivencia entre el lobo y el hombre en Andalucía</t>
  </si>
  <si>
    <t>1 de enero de 2017 a 31 de diciembre de 2024</t>
  </si>
  <si>
    <t>LIFE15 IPE/ES/012 "Gestión integrada, innovadora y participativa de la red Natura 2000 en el medio marino español" -LIFE IP-PAF INTEMARES-</t>
  </si>
  <si>
    <t>Diseño y aplicación de planes de gestión de manera participativa a las áreas marinas protegidas que forman parte de la red Natura 2000 marina en España</t>
  </si>
  <si>
    <t>1 enero 2015 a 31 marzo 2018</t>
  </si>
  <si>
    <t>1 septiembre 2017 a 28 febrero 2022</t>
  </si>
  <si>
    <t>LIFE16 GIE/DE/000661 "Improving human coexistence with large carnivores in Europe through communication and transboundary cooperation" -LIFE EUROLARGECARNIVORES-</t>
  </si>
  <si>
    <t>Búsqueda de soluciones participativas para la convivencia pacífica entre el ser humano y los grandes carnívoros en Europa.</t>
  </si>
  <si>
    <t>Programa de WWF para realizar actividades de interés general consideradas de interés social en la protección del medio ambiente 2017</t>
  </si>
  <si>
    <t>1 enero 2017 a 15 noviembre 2017</t>
  </si>
  <si>
    <t>Subvenciones públicas de aplicación en 2018</t>
  </si>
  <si>
    <t>1 enero 2015 a 31 agosto 2018</t>
  </si>
  <si>
    <t>1 enero 2018 a 31 diciembre 2018</t>
  </si>
  <si>
    <t>Seguimiento de políticas nacionales y directivas europeas a través de la participación en órganos consultivos y redes nacionales para la protección del medio ambiente en 2018</t>
  </si>
  <si>
    <t>Grupo operativo de prevención de daños en la agricultura producidos por el conejo</t>
  </si>
  <si>
    <t>10 mayo a 1 de septiembre 2018</t>
  </si>
  <si>
    <t>Mejorar la productividad de las explotaciones agrícolas mediante reducción de pérdidas económicas producidas por los daños de los conejos. Durante la creación del Grupo Operativo se recopilará y analizará información relativa a los daños actuales y las posibles medidas de prevención, para extraer conclusiones y planificar la fase de proyecto.</t>
  </si>
  <si>
    <t>Ministerio de Agricultura, Pesca y Alimentación (Desarrollo rural y política forestal)</t>
  </si>
  <si>
    <t>1 enero 2018 a 31 octubre 2018</t>
  </si>
  <si>
    <t>Proyectos de investigación y divulgación para contribuir al conocimiento y la defensa del medio natural y la biodiversidad; a la prevención de la contaminación y el cambio climático; a la utilización sostenible de los recursos naturales; a la prevención de la contaminación y a la lucha contra el cambio climático.</t>
  </si>
  <si>
    <t>Búsqueda de soluciones participativas para la convivencia pacífica entre el ser humano y los grandes carnívoros en Europa. Para cubrir nuestra aportación se consigue un Proyecto de apoyo a los LIFE de la Fundación Biodiversidad por valor de 93,609,22€.</t>
  </si>
  <si>
    <t>Subvenciones públicas de aplicación en 2019</t>
  </si>
  <si>
    <t xml:space="preserve">Seguimiento de políticas nacionales, europeas y directivas comunitarias a través de la participación en órganos consultivos y redes nacionales para la protección del medio ambiente en 2019. </t>
  </si>
  <si>
    <t>1 de enero de 2019 al 31 de diciembre de 2019</t>
  </si>
  <si>
    <t>1 de enero de 2019 al 31 de octubre de 2019</t>
  </si>
  <si>
    <t>1 de enero de 2020 al 31 de diciembre de 2020</t>
  </si>
  <si>
    <t>Plan de sensibilización y Voluntariado WWF-OAPN</t>
  </si>
  <si>
    <t>1 de septiembre de 2019 al 31 de julio de 2021</t>
  </si>
  <si>
    <t>Programa de WWF para realizar actividades de interés general consideradas de interés social en la protección del medio ambiente en 2019</t>
  </si>
  <si>
    <t>Realización de actividades con voluntarios en los Parques Nacionales de Cabañeros, Doñana y en las fincas adscritas al Organismo Autónomo de Parques Nacionales de Lugar Nuevo y Contaderos, y el archipiélago de Chinijo</t>
  </si>
  <si>
    <t>Mejora del conocimiento  y de la gestión de las poblaciones de conejo en España para llevar a cabo políticas que ayuden a reducir los daños producidos por el conejo en las explotaciones agrícolas y mejorar la productividad.</t>
  </si>
  <si>
    <t>Organismo Autónomo de Parques Nacionales (MITECO)</t>
  </si>
  <si>
    <t>Subvenciones públicas de aplicación en 2020</t>
  </si>
  <si>
    <t>1 de septiembre de 2016 a 31 de diciembre de 2020</t>
  </si>
  <si>
    <t xml:space="preserve">Seguimiento de políticas nacionales, europeas y directivas comunitarias a través de la participación en órganos consultivos y redes nacionales para la protección del medio ambiente en 2020. </t>
  </si>
  <si>
    <t>1 de enero de 2020 al 31 de octubre de 2020</t>
  </si>
  <si>
    <t>1 de enero de 2020 al 31 de diciembre de 2021</t>
  </si>
  <si>
    <t xml:space="preserve">Successful Wildlife Crime Prosecution in Europe”, LIFE19 GIE/BG/000846 – LIFE SWIPE  </t>
  </si>
  <si>
    <t>1 de septiembre de 2020 al 31 de agosto de 2023</t>
  </si>
  <si>
    <t>El objetivo general del proyecto es disuadir y, como consecuencia, reducir los delitos contra la vida silvestre aumentando el número de delitos procesados con éxito</t>
  </si>
  <si>
    <t>Unión Europea (Programa LIFE Naturaleza)</t>
  </si>
  <si>
    <t>1 de septiembre de 2020 al 1 de septiembre de 2025</t>
  </si>
  <si>
    <t>Creating a genetically and demographically functional Iberian Lynx (Lynx pardinus) metapopulation, LIFE19 NAT/ES/001055 - LIFE LYNXCONNECT</t>
  </si>
  <si>
    <t>Se definirán las bases para la conservación futura de la especie mediante una hoja con hitos claros para alcanzar su ECF (Estado de Conservación favorable). Se trabajará también en optimizar  el seguimiento y las mejoras de hábitat, y se realizará el mantenimiento de las actuaciones de hábitat en la población de Andújar.</t>
  </si>
  <si>
    <t>1 de julio de 2020 al 31 de diciembre de 2021</t>
  </si>
  <si>
    <t>"Sentando las bases para el futuro del lince ibérico" 20Lince40</t>
  </si>
  <si>
    <t>Programa de WWF para realizar actividades de interés general consideradas de interés social en la protección del medio ambiente en 2020</t>
  </si>
  <si>
    <t>Realización de actividades con voluntarios en los Parques Nacionales de Cabañeros, Doñana y en las fincas adscritas al Organismo Autónomo de Parques Nacionales de Lugar Nuevo y Contaderos, y el archipiélago de Chinijo. Ampliación de fechas debido a la COVID 19</t>
  </si>
  <si>
    <t>Mejora del conocimiento  y de la gestión de las poblaciones de conejo en España para llevar a cabo políticas que ayuden a reducir los daños producidos por el conejo en las explotaciones agrícolas y mejorar la productividad. Posible ampliación debido a la COVID 19</t>
  </si>
  <si>
    <t>Aumentar la población total de lince ibérico y su conectividad asegurando metapoblaciones viables hasta alcanzar su ECF (fijado en 750 hembras maduras en 2040).</t>
  </si>
  <si>
    <t>Todas las subvenciones relacionadas están sujetas a la Ley de Subvenciones (Ley 38/2003) y al control de las Administraciones Públicas que conceden las ayudas y en su caso al control de la Intervención General del Estado. Todas ellas se justifican documentalmente (tanto los justificantes de gasto como los de pago, así como la parte subvencionada y la portación comprometida por WWF España) y de todas ellas (excepto la marcada con un asterisco) no se recibe la subvención si el gasto no se ha ejecutado; y en el caso de las recibidas con antelación, si no se gasta todo lo presupuestado se devuelve el dinero no gastado a la Administración Pública correspondiente.</t>
  </si>
  <si>
    <t>Plan de sensibilización y Voluntariado WWF-OAPN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</si>
</sst>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C0A]_-;\-* #,##0.00\ [$€-C0A]_-;_-* &quot;-&quot;??\ [$€-C0A]_-;_-@_-"/>
  </numFmts>
  <fonts count="5" x14ac:knownFonts="1">
    <font>
      <sz val="11"/>
      <color theme="1"/>
      <name val="Calibri"/>
      <family val="2"/>
      <scheme val="minor"/>
    </font>
    <font>
      <sz val="11"/>
      <color theme="0"/>
      <name val="Calibri"/>
      <family val="2"/>
      <scheme val="minor"/>
    </font>
    <font>
      <b/>
      <sz val="14"/>
      <color theme="1"/>
      <name val="Calibri"/>
      <family val="2"/>
      <scheme val="minor"/>
    </font>
    <font>
      <sz val="12"/>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theme="0"/>
      </right>
      <top style="medium">
        <color indexed="64"/>
      </top>
      <bottom/>
      <diagonal/>
    </border>
  </borders>
  <cellStyleXfs count="1">
    <xf numFmtId="0" fontId="0" fillId="0" borderId="0"/>
  </cellStyleXfs>
  <cellXfs count="26">
    <xf numFmtId="0" fontId="0" fillId="0" borderId="0" xfId="0"/>
    <xf numFmtId="0" fontId="0" fillId="0" borderId="0" xfId="0" applyAlignment="1">
      <alignment horizontal="center" vertical="center" wrapText="1"/>
    </xf>
    <xf numFmtId="164" fontId="0" fillId="0" borderId="1" xfId="0" applyNumberFormat="1" applyBorder="1" applyAlignment="1">
      <alignment vertical="center" wrapText="1"/>
    </xf>
    <xf numFmtId="0" fontId="0" fillId="0" borderId="1" xfId="0" applyBorder="1" applyAlignment="1">
      <alignment vertical="center" wrapText="1"/>
    </xf>
    <xf numFmtId="0" fontId="1" fillId="2" borderId="2" xfId="0" applyFont="1" applyFill="1" applyBorder="1"/>
    <xf numFmtId="0" fontId="1" fillId="2" borderId="2" xfId="0" applyFont="1" applyFill="1" applyBorder="1" applyAlignment="1">
      <alignment horizontal="center" vertical="center" wrapText="1"/>
    </xf>
    <xf numFmtId="0" fontId="0" fillId="0" borderId="1" xfId="0" applyFont="1" applyBorder="1" applyAlignment="1">
      <alignment vertical="center" wrapText="1"/>
    </xf>
    <xf numFmtId="0" fontId="1" fillId="2" borderId="14" xfId="0" applyFont="1" applyFill="1" applyBorder="1"/>
    <xf numFmtId="0" fontId="0" fillId="0" borderId="1" xfId="0" applyBorder="1"/>
    <xf numFmtId="0" fontId="0" fillId="0" borderId="1" xfId="0" applyBorder="1" applyAlignment="1">
      <alignment wrapText="1"/>
    </xf>
    <xf numFmtId="164" fontId="0" fillId="0" borderId="1" xfId="0" applyNumberFormat="1" applyBorder="1" applyAlignment="1">
      <alignment horizontal="center" vertical="center" wrapText="1"/>
    </xf>
    <xf numFmtId="164" fontId="0" fillId="0" borderId="0" xfId="0" applyNumberFormat="1" applyAlignment="1">
      <alignment horizontal="center" vertical="center"/>
    </xf>
    <xf numFmtId="0" fontId="0" fillId="0" borderId="1" xfId="0" applyBorder="1" applyAlignment="1">
      <alignment horizontal="center" vertical="center" wrapText="1"/>
    </xf>
    <xf numFmtId="164" fontId="0" fillId="0" borderId="1" xfId="0" applyNumberFormat="1" applyBorder="1" applyAlignment="1">
      <alignment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43"/>
  <sheetViews>
    <sheetView view="pageBreakPreview" topLeftCell="A111" zoomScaleNormal="100" zoomScaleSheetLayoutView="100" workbookViewId="0">
      <selection activeCell="A129" sqref="A129"/>
    </sheetView>
  </sheetViews>
  <sheetFormatPr baseColWidth="10" defaultRowHeight="15" x14ac:dyDescent="0.25"/>
  <cols>
    <col min="1" max="1" width="52.5703125" customWidth="1"/>
    <col min="2" max="2" width="14.85546875" customWidth="1"/>
    <col min="3" max="3" width="14.42578125" customWidth="1"/>
    <col min="4" max="4" width="23.42578125" customWidth="1"/>
    <col min="5" max="5" width="25.28515625" customWidth="1"/>
    <col min="6" max="6" width="24.42578125" customWidth="1"/>
    <col min="7" max="7" width="66.85546875" customWidth="1"/>
  </cols>
  <sheetData>
    <row r="1" spans="1:8" ht="15.75" thickBot="1" x14ac:dyDescent="0.3"/>
    <row r="2" spans="1:8" ht="19.5" thickBot="1" x14ac:dyDescent="0.35">
      <c r="A2" s="14" t="s">
        <v>43</v>
      </c>
      <c r="B2" s="15"/>
      <c r="C2" s="15"/>
      <c r="D2" s="15"/>
      <c r="E2" s="15"/>
      <c r="F2" s="15"/>
      <c r="G2" s="16"/>
    </row>
    <row r="3" spans="1:8" ht="45" x14ac:dyDescent="0.25">
      <c r="A3" s="4"/>
      <c r="B3" s="5" t="s">
        <v>3</v>
      </c>
      <c r="C3" s="5" t="s">
        <v>4</v>
      </c>
      <c r="D3" s="5" t="s">
        <v>5</v>
      </c>
      <c r="E3" s="5" t="s">
        <v>7</v>
      </c>
      <c r="F3" s="5" t="s">
        <v>6</v>
      </c>
      <c r="G3" s="5" t="s">
        <v>24</v>
      </c>
      <c r="H3" s="1"/>
    </row>
    <row r="4" spans="1:8" ht="86.25" customHeight="1" x14ac:dyDescent="0.25">
      <c r="A4" s="3" t="s">
        <v>27</v>
      </c>
      <c r="B4" s="2">
        <v>480000</v>
      </c>
      <c r="C4" s="2">
        <f>563223.26-B4</f>
        <v>83223.260000000009</v>
      </c>
      <c r="D4" s="3" t="s">
        <v>9</v>
      </c>
      <c r="E4" s="3" t="s">
        <v>18</v>
      </c>
      <c r="F4" s="3" t="s">
        <v>19</v>
      </c>
      <c r="G4" s="3" t="s">
        <v>31</v>
      </c>
    </row>
    <row r="5" spans="1:8" ht="87.75" customHeight="1" x14ac:dyDescent="0.25">
      <c r="A5" s="3" t="s">
        <v>26</v>
      </c>
      <c r="B5" s="2">
        <v>130000</v>
      </c>
      <c r="C5" s="2">
        <v>22590.881793500856</v>
      </c>
      <c r="D5" s="3" t="s">
        <v>8</v>
      </c>
      <c r="E5" s="3" t="s">
        <v>18</v>
      </c>
      <c r="F5" s="3" t="s">
        <v>20</v>
      </c>
      <c r="G5" s="3" t="s">
        <v>32</v>
      </c>
    </row>
    <row r="6" spans="1:8" ht="60" hidden="1" customHeight="1" x14ac:dyDescent="0.25">
      <c r="A6" s="3" t="s">
        <v>28</v>
      </c>
      <c r="B6" s="2">
        <v>83255.25</v>
      </c>
      <c r="C6" s="2">
        <v>27751.75</v>
      </c>
      <c r="D6" s="3" t="s">
        <v>10</v>
      </c>
      <c r="E6" s="3" t="s">
        <v>18</v>
      </c>
      <c r="F6" s="3" t="s">
        <v>23</v>
      </c>
      <c r="G6" s="3" t="s">
        <v>33</v>
      </c>
    </row>
    <row r="7" spans="1:8" ht="60" hidden="1" customHeight="1" x14ac:dyDescent="0.25">
      <c r="A7" s="3" t="s">
        <v>0</v>
      </c>
      <c r="B7" s="2">
        <v>368519</v>
      </c>
      <c r="C7" s="2">
        <v>67945</v>
      </c>
      <c r="D7" s="3" t="s">
        <v>11</v>
      </c>
      <c r="E7" s="3" t="s">
        <v>18</v>
      </c>
      <c r="F7" s="3" t="s">
        <v>22</v>
      </c>
      <c r="G7" s="3" t="s">
        <v>34</v>
      </c>
    </row>
    <row r="8" spans="1:8" ht="51" hidden="1" customHeight="1" x14ac:dyDescent="0.25">
      <c r="A8" s="3" t="s">
        <v>1</v>
      </c>
      <c r="B8" s="2">
        <v>65720</v>
      </c>
      <c r="C8" s="2">
        <v>24861</v>
      </c>
      <c r="D8" s="3" t="s">
        <v>12</v>
      </c>
      <c r="E8" s="3" t="s">
        <v>18</v>
      </c>
      <c r="F8" s="3" t="s">
        <v>25</v>
      </c>
      <c r="G8" s="3" t="s">
        <v>35</v>
      </c>
    </row>
    <row r="9" spans="1:8" ht="55.5" customHeight="1" x14ac:dyDescent="0.25">
      <c r="A9" s="3" t="s">
        <v>44</v>
      </c>
      <c r="B9" s="2">
        <v>52551.672682395852</v>
      </c>
      <c r="C9" s="2">
        <v>28434.11426823958</v>
      </c>
      <c r="D9" s="3" t="s">
        <v>55</v>
      </c>
      <c r="E9" s="3" t="s">
        <v>18</v>
      </c>
      <c r="F9" s="3" t="s">
        <v>20</v>
      </c>
      <c r="G9" s="3" t="s">
        <v>36</v>
      </c>
    </row>
    <row r="10" spans="1:8" ht="45" x14ac:dyDescent="0.25">
      <c r="A10" s="3" t="s">
        <v>29</v>
      </c>
      <c r="B10" s="2">
        <v>588919.3160305057</v>
      </c>
      <c r="C10" s="2">
        <v>80436.929558945005</v>
      </c>
      <c r="D10" s="3" t="s">
        <v>14</v>
      </c>
      <c r="E10" s="3" t="s">
        <v>18</v>
      </c>
      <c r="F10" s="3" t="s">
        <v>19</v>
      </c>
      <c r="G10" s="3" t="s">
        <v>37</v>
      </c>
    </row>
    <row r="11" spans="1:8" ht="75" x14ac:dyDescent="0.25">
      <c r="A11" s="3" t="s">
        <v>2</v>
      </c>
      <c r="B11" s="2">
        <v>444144</v>
      </c>
      <c r="C11" s="2">
        <v>150000</v>
      </c>
      <c r="D11" s="3" t="s">
        <v>45</v>
      </c>
      <c r="E11" s="3" t="s">
        <v>18</v>
      </c>
      <c r="F11" s="3" t="s">
        <v>41</v>
      </c>
      <c r="G11" s="3" t="s">
        <v>42</v>
      </c>
    </row>
    <row r="12" spans="1:8" ht="60" hidden="1" customHeight="1" x14ac:dyDescent="0.25">
      <c r="A12" s="3" t="s">
        <v>2</v>
      </c>
      <c r="B12" s="2">
        <v>891216</v>
      </c>
      <c r="C12" s="2">
        <v>150000</v>
      </c>
      <c r="D12" s="3" t="s">
        <v>17</v>
      </c>
      <c r="E12" s="3" t="s">
        <v>18</v>
      </c>
      <c r="F12" s="3" t="s">
        <v>22</v>
      </c>
      <c r="G12" s="3" t="s">
        <v>38</v>
      </c>
    </row>
    <row r="13" spans="1:8" ht="57" customHeight="1" x14ac:dyDescent="0.25">
      <c r="A13" s="3" t="s">
        <v>30</v>
      </c>
      <c r="B13" s="2">
        <v>50187.429999999993</v>
      </c>
      <c r="C13" s="2">
        <v>32838.739108171816</v>
      </c>
      <c r="D13" s="3" t="s">
        <v>15</v>
      </c>
      <c r="E13" s="3" t="s">
        <v>18</v>
      </c>
      <c r="F13" s="3" t="s">
        <v>20</v>
      </c>
      <c r="G13" s="3" t="s">
        <v>39</v>
      </c>
    </row>
    <row r="14" spans="1:8" ht="60" customHeight="1" x14ac:dyDescent="0.25">
      <c r="A14" s="3" t="s">
        <v>46</v>
      </c>
      <c r="B14" s="2">
        <v>39600.682814225489</v>
      </c>
      <c r="C14" s="2">
        <v>0</v>
      </c>
      <c r="D14" s="3" t="s">
        <v>16</v>
      </c>
      <c r="E14" s="3" t="s">
        <v>18</v>
      </c>
      <c r="F14" s="3" t="s">
        <v>21</v>
      </c>
      <c r="G14" s="3" t="s">
        <v>40</v>
      </c>
    </row>
    <row r="15" spans="1:8" ht="15.75" thickBot="1" x14ac:dyDescent="0.3"/>
    <row r="16" spans="1:8" x14ac:dyDescent="0.25">
      <c r="A16" s="23" t="s">
        <v>54</v>
      </c>
      <c r="B16" s="24"/>
      <c r="C16" s="24"/>
      <c r="D16" s="24"/>
      <c r="E16" s="24"/>
      <c r="F16" s="24"/>
      <c r="G16" s="25"/>
    </row>
    <row r="17" spans="1:7" x14ac:dyDescent="0.25">
      <c r="A17" s="17"/>
      <c r="B17" s="18"/>
      <c r="C17" s="18"/>
      <c r="D17" s="18"/>
      <c r="E17" s="18"/>
      <c r="F17" s="18"/>
      <c r="G17" s="19"/>
    </row>
    <row r="18" spans="1:7" x14ac:dyDescent="0.25">
      <c r="A18" s="17"/>
      <c r="B18" s="18"/>
      <c r="C18" s="18"/>
      <c r="D18" s="18"/>
      <c r="E18" s="18"/>
      <c r="F18" s="18"/>
      <c r="G18" s="19"/>
    </row>
    <row r="19" spans="1:7" x14ac:dyDescent="0.25">
      <c r="A19" s="17"/>
      <c r="B19" s="18"/>
      <c r="C19" s="18"/>
      <c r="D19" s="18"/>
      <c r="E19" s="18"/>
      <c r="F19" s="18"/>
      <c r="G19" s="19"/>
    </row>
    <row r="20" spans="1:7" x14ac:dyDescent="0.25">
      <c r="A20" s="17"/>
      <c r="B20" s="18"/>
      <c r="C20" s="18"/>
      <c r="D20" s="18"/>
      <c r="E20" s="18"/>
      <c r="F20" s="18"/>
      <c r="G20" s="19"/>
    </row>
    <row r="21" spans="1:7" ht="15.75" thickBot="1" x14ac:dyDescent="0.3">
      <c r="A21" s="20"/>
      <c r="B21" s="21"/>
      <c r="C21" s="21"/>
      <c r="D21" s="21"/>
      <c r="E21" s="21"/>
      <c r="F21" s="21"/>
      <c r="G21" s="22"/>
    </row>
    <row r="23" spans="1:7" ht="15.75" thickBot="1" x14ac:dyDescent="0.3"/>
    <row r="24" spans="1:7" ht="19.5" thickBot="1" x14ac:dyDescent="0.35">
      <c r="A24" s="14" t="s">
        <v>47</v>
      </c>
      <c r="B24" s="15"/>
      <c r="C24" s="15"/>
      <c r="D24" s="15"/>
      <c r="E24" s="15"/>
      <c r="F24" s="15"/>
      <c r="G24" s="16"/>
    </row>
    <row r="25" spans="1:7" ht="45" x14ac:dyDescent="0.25">
      <c r="A25" s="4"/>
      <c r="B25" s="5" t="s">
        <v>3</v>
      </c>
      <c r="C25" s="5" t="s">
        <v>4</v>
      </c>
      <c r="D25" s="5" t="s">
        <v>5</v>
      </c>
      <c r="E25" s="5" t="s">
        <v>7</v>
      </c>
      <c r="F25" s="5" t="s">
        <v>6</v>
      </c>
      <c r="G25" s="5" t="s">
        <v>24</v>
      </c>
    </row>
    <row r="26" spans="1:7" ht="75" hidden="1" x14ac:dyDescent="0.25">
      <c r="A26" s="3" t="s">
        <v>27</v>
      </c>
      <c r="B26" s="2">
        <v>480000</v>
      </c>
      <c r="C26" s="2">
        <f>563223.26-B26</f>
        <v>83223.260000000009</v>
      </c>
      <c r="D26" s="3" t="s">
        <v>9</v>
      </c>
      <c r="E26" s="3" t="s">
        <v>18</v>
      </c>
      <c r="F26" s="3" t="s">
        <v>19</v>
      </c>
      <c r="G26" s="3" t="s">
        <v>31</v>
      </c>
    </row>
    <row r="27" spans="1:7" ht="60" x14ac:dyDescent="0.25">
      <c r="A27" s="3" t="s">
        <v>53</v>
      </c>
      <c r="B27" s="2">
        <v>130000</v>
      </c>
      <c r="C27" s="2">
        <f>221313.3-B27</f>
        <v>91313.299999999988</v>
      </c>
      <c r="D27" s="3" t="s">
        <v>50</v>
      </c>
      <c r="E27" s="3" t="s">
        <v>18</v>
      </c>
      <c r="F27" s="3" t="s">
        <v>20</v>
      </c>
      <c r="G27" s="3" t="s">
        <v>32</v>
      </c>
    </row>
    <row r="28" spans="1:7" ht="45" hidden="1" x14ac:dyDescent="0.25">
      <c r="A28" s="3" t="s">
        <v>44</v>
      </c>
      <c r="B28" s="2">
        <v>52551.672682395852</v>
      </c>
      <c r="C28" s="2">
        <v>28434.11426823958</v>
      </c>
      <c r="D28" s="3" t="s">
        <v>13</v>
      </c>
      <c r="E28" s="3" t="s">
        <v>18</v>
      </c>
      <c r="F28" s="3" t="s">
        <v>20</v>
      </c>
      <c r="G28" s="3" t="s">
        <v>36</v>
      </c>
    </row>
    <row r="29" spans="1:7" ht="60" hidden="1" x14ac:dyDescent="0.25">
      <c r="A29" s="3" t="s">
        <v>29</v>
      </c>
      <c r="B29" s="2">
        <v>588919.3160305057</v>
      </c>
      <c r="C29" s="2">
        <v>80436.929558945005</v>
      </c>
      <c r="D29" s="3" t="s">
        <v>14</v>
      </c>
      <c r="E29" s="3" t="s">
        <v>18</v>
      </c>
      <c r="F29" s="3" t="s">
        <v>19</v>
      </c>
      <c r="G29" s="3" t="s">
        <v>37</v>
      </c>
    </row>
    <row r="30" spans="1:7" ht="105" hidden="1" x14ac:dyDescent="0.25">
      <c r="A30" s="3" t="s">
        <v>2</v>
      </c>
      <c r="B30" s="2">
        <v>444144</v>
      </c>
      <c r="C30" s="2">
        <v>150000</v>
      </c>
      <c r="D30" s="3" t="s">
        <v>45</v>
      </c>
      <c r="E30" s="3" t="s">
        <v>18</v>
      </c>
      <c r="F30" s="3" t="s">
        <v>41</v>
      </c>
      <c r="G30" s="3" t="s">
        <v>42</v>
      </c>
    </row>
    <row r="31" spans="1:7" ht="45" x14ac:dyDescent="0.25">
      <c r="A31" s="3" t="s">
        <v>46</v>
      </c>
      <c r="B31" s="2">
        <v>39600.682814225489</v>
      </c>
      <c r="C31" s="2">
        <v>0</v>
      </c>
      <c r="D31" s="3" t="s">
        <v>51</v>
      </c>
      <c r="E31" s="3" t="s">
        <v>18</v>
      </c>
      <c r="F31" s="3" t="s">
        <v>21</v>
      </c>
      <c r="G31" s="3" t="s">
        <v>40</v>
      </c>
    </row>
    <row r="32" spans="1:7" ht="60" x14ac:dyDescent="0.25">
      <c r="A32" s="3" t="s">
        <v>63</v>
      </c>
      <c r="B32" s="2">
        <v>291056.37</v>
      </c>
      <c r="C32" s="2">
        <v>53950</v>
      </c>
      <c r="D32" s="3" t="s">
        <v>56</v>
      </c>
      <c r="E32" s="3" t="s">
        <v>18</v>
      </c>
      <c r="F32" s="3" t="s">
        <v>57</v>
      </c>
      <c r="G32" s="3" t="s">
        <v>58</v>
      </c>
    </row>
    <row r="33" spans="1:7" ht="60" x14ac:dyDescent="0.25">
      <c r="A33" s="3" t="s">
        <v>61</v>
      </c>
      <c r="B33" s="2">
        <v>75598</v>
      </c>
      <c r="C33" s="2">
        <v>0</v>
      </c>
      <c r="D33" s="3" t="s">
        <v>56</v>
      </c>
      <c r="E33" s="3" t="s">
        <v>18</v>
      </c>
      <c r="F33" s="3" t="s">
        <v>59</v>
      </c>
      <c r="G33" s="3" t="s">
        <v>60</v>
      </c>
    </row>
    <row r="34" spans="1:7" ht="75" x14ac:dyDescent="0.25">
      <c r="A34" s="3" t="s">
        <v>64</v>
      </c>
      <c r="B34" s="2">
        <v>891216</v>
      </c>
      <c r="C34" s="2">
        <v>150000</v>
      </c>
      <c r="D34" s="3" t="s">
        <v>45</v>
      </c>
      <c r="E34" s="3" t="s">
        <v>18</v>
      </c>
      <c r="F34" s="3" t="s">
        <v>22</v>
      </c>
      <c r="G34" s="3" t="s">
        <v>62</v>
      </c>
    </row>
    <row r="35" spans="1:7" ht="45" x14ac:dyDescent="0.25">
      <c r="A35" s="3" t="s">
        <v>44</v>
      </c>
      <c r="B35" s="2">
        <v>52551.672682395852</v>
      </c>
      <c r="C35" s="2">
        <v>28434.11426823958</v>
      </c>
      <c r="D35" s="3" t="s">
        <v>55</v>
      </c>
      <c r="E35" s="3" t="s">
        <v>18</v>
      </c>
      <c r="F35" s="3" t="s">
        <v>20</v>
      </c>
      <c r="G35" s="3" t="s">
        <v>36</v>
      </c>
    </row>
    <row r="36" spans="1:7" ht="45" x14ac:dyDescent="0.25">
      <c r="A36" s="3" t="s">
        <v>30</v>
      </c>
      <c r="B36" s="2">
        <v>50187.429999999993</v>
      </c>
      <c r="C36" s="2">
        <v>32838.739108171816</v>
      </c>
      <c r="D36" s="3" t="s">
        <v>15</v>
      </c>
      <c r="E36" s="3" t="s">
        <v>18</v>
      </c>
      <c r="F36" s="3" t="s">
        <v>20</v>
      </c>
      <c r="G36" s="3" t="s">
        <v>39</v>
      </c>
    </row>
    <row r="37" spans="1:7" ht="45" x14ac:dyDescent="0.25">
      <c r="A37" s="6" t="s">
        <v>48</v>
      </c>
      <c r="B37" s="2">
        <v>66587.59</v>
      </c>
      <c r="C37" s="2">
        <v>0</v>
      </c>
      <c r="D37" s="3" t="s">
        <v>49</v>
      </c>
      <c r="E37" s="3" t="s">
        <v>18</v>
      </c>
      <c r="F37" s="3" t="s">
        <v>67</v>
      </c>
      <c r="G37" s="3" t="s">
        <v>52</v>
      </c>
    </row>
    <row r="38" spans="1:7" ht="45" x14ac:dyDescent="0.25">
      <c r="A38" s="6" t="s">
        <v>68</v>
      </c>
      <c r="B38" s="2">
        <v>49447.040000000001</v>
      </c>
      <c r="C38" s="2">
        <f>74874.67-B38</f>
        <v>25427.629999999997</v>
      </c>
      <c r="D38" s="3" t="s">
        <v>69</v>
      </c>
      <c r="E38" s="3" t="s">
        <v>18</v>
      </c>
      <c r="F38" s="3" t="s">
        <v>20</v>
      </c>
      <c r="G38" s="3" t="s">
        <v>70</v>
      </c>
    </row>
    <row r="39" spans="1:7" ht="120" x14ac:dyDescent="0.25">
      <c r="A39" s="3" t="s">
        <v>66</v>
      </c>
      <c r="B39" s="2">
        <v>700000</v>
      </c>
      <c r="C39" s="2">
        <f>914703.46-B39</f>
        <v>214703.45999999996</v>
      </c>
      <c r="D39" s="3" t="s">
        <v>65</v>
      </c>
      <c r="E39" s="3" t="s">
        <v>18</v>
      </c>
      <c r="F39" s="3" t="s">
        <v>19</v>
      </c>
      <c r="G39" s="3" t="s">
        <v>72</v>
      </c>
    </row>
    <row r="40" spans="1:7" ht="45" x14ac:dyDescent="0.25">
      <c r="A40" s="6" t="s">
        <v>75</v>
      </c>
      <c r="B40" s="2">
        <v>57306.98</v>
      </c>
      <c r="C40" s="2">
        <f>85607.2-B40</f>
        <v>28300.219999999994</v>
      </c>
      <c r="D40" s="3" t="s">
        <v>73</v>
      </c>
      <c r="E40" s="3" t="s">
        <v>18</v>
      </c>
      <c r="F40" s="3" t="s">
        <v>20</v>
      </c>
      <c r="G40" s="3" t="s">
        <v>74</v>
      </c>
    </row>
    <row r="41" spans="1:7" ht="9" customHeight="1" thickBot="1" x14ac:dyDescent="0.3"/>
    <row r="42" spans="1:7" ht="12.75" customHeight="1" x14ac:dyDescent="0.25">
      <c r="A42" s="23" t="s">
        <v>71</v>
      </c>
      <c r="B42" s="24"/>
      <c r="C42" s="24"/>
      <c r="D42" s="24"/>
      <c r="E42" s="24"/>
      <c r="F42" s="24"/>
      <c r="G42" s="25"/>
    </row>
    <row r="43" spans="1:7" x14ac:dyDescent="0.25">
      <c r="A43" s="17"/>
      <c r="B43" s="18"/>
      <c r="C43" s="18"/>
      <c r="D43" s="18"/>
      <c r="E43" s="18"/>
      <c r="F43" s="18"/>
      <c r="G43" s="19"/>
    </row>
    <row r="44" spans="1:7" x14ac:dyDescent="0.25">
      <c r="A44" s="17"/>
      <c r="B44" s="18"/>
      <c r="C44" s="18"/>
      <c r="D44" s="18"/>
      <c r="E44" s="18"/>
      <c r="F44" s="18"/>
      <c r="G44" s="19"/>
    </row>
    <row r="45" spans="1:7" x14ac:dyDescent="0.25">
      <c r="A45" s="17"/>
      <c r="B45" s="18"/>
      <c r="C45" s="18"/>
      <c r="D45" s="18"/>
      <c r="E45" s="18"/>
      <c r="F45" s="18"/>
      <c r="G45" s="19"/>
    </row>
    <row r="46" spans="1:7" x14ac:dyDescent="0.25">
      <c r="A46" s="17"/>
      <c r="B46" s="18"/>
      <c r="C46" s="18"/>
      <c r="D46" s="18"/>
      <c r="E46" s="18"/>
      <c r="F46" s="18"/>
      <c r="G46" s="19"/>
    </row>
    <row r="47" spans="1:7" ht="7.5" customHeight="1" thickBot="1" x14ac:dyDescent="0.3">
      <c r="A47" s="20"/>
      <c r="B47" s="21"/>
      <c r="C47" s="21"/>
      <c r="D47" s="21"/>
      <c r="E47" s="21"/>
      <c r="F47" s="21"/>
      <c r="G47" s="22"/>
    </row>
    <row r="48" spans="1:7" ht="19.5" thickBot="1" x14ac:dyDescent="0.35">
      <c r="A48" s="14" t="s">
        <v>76</v>
      </c>
      <c r="B48" s="15"/>
      <c r="C48" s="15"/>
      <c r="D48" s="15"/>
      <c r="E48" s="15"/>
      <c r="F48" s="15"/>
      <c r="G48" s="16"/>
    </row>
    <row r="49" spans="1:7" ht="45" x14ac:dyDescent="0.25">
      <c r="A49" s="7"/>
      <c r="B49" s="5" t="s">
        <v>3</v>
      </c>
      <c r="C49" s="5" t="s">
        <v>4</v>
      </c>
      <c r="D49" s="5" t="s">
        <v>5</v>
      </c>
      <c r="E49" s="5" t="s">
        <v>7</v>
      </c>
      <c r="F49" s="5" t="s">
        <v>6</v>
      </c>
      <c r="G49" s="5" t="s">
        <v>24</v>
      </c>
    </row>
    <row r="50" spans="1:7" ht="60" x14ac:dyDescent="0.25">
      <c r="A50" s="3" t="s">
        <v>53</v>
      </c>
      <c r="B50" s="2">
        <v>55000</v>
      </c>
      <c r="C50" s="2">
        <f>70538.68-B50</f>
        <v>15538.679999999993</v>
      </c>
      <c r="D50" s="3" t="s">
        <v>84</v>
      </c>
      <c r="E50" s="3" t="s">
        <v>18</v>
      </c>
      <c r="F50" s="3" t="s">
        <v>20</v>
      </c>
      <c r="G50" s="3" t="s">
        <v>32</v>
      </c>
    </row>
    <row r="51" spans="1:7" ht="75" x14ac:dyDescent="0.25">
      <c r="A51" s="3" t="s">
        <v>2</v>
      </c>
      <c r="B51" s="2">
        <v>444144</v>
      </c>
      <c r="C51" s="2">
        <v>150000</v>
      </c>
      <c r="D51" s="3" t="s">
        <v>77</v>
      </c>
      <c r="E51" s="3" t="s">
        <v>18</v>
      </c>
      <c r="F51" s="3" t="s">
        <v>82</v>
      </c>
      <c r="G51" s="3" t="s">
        <v>42</v>
      </c>
    </row>
    <row r="52" spans="1:7" ht="60" x14ac:dyDescent="0.25">
      <c r="A52" s="3" t="s">
        <v>63</v>
      </c>
      <c r="B52" s="2">
        <v>291056.37</v>
      </c>
      <c r="C52" s="2">
        <v>53950</v>
      </c>
      <c r="D52" s="3" t="s">
        <v>56</v>
      </c>
      <c r="E52" s="3" t="s">
        <v>18</v>
      </c>
      <c r="F52" s="3" t="s">
        <v>57</v>
      </c>
      <c r="G52" s="3" t="s">
        <v>58</v>
      </c>
    </row>
    <row r="53" spans="1:7" ht="60" x14ac:dyDescent="0.25">
      <c r="A53" s="3" t="s">
        <v>61</v>
      </c>
      <c r="B53" s="2">
        <v>75598</v>
      </c>
      <c r="C53" s="2">
        <v>0</v>
      </c>
      <c r="D53" s="3" t="s">
        <v>56</v>
      </c>
      <c r="E53" s="3" t="s">
        <v>18</v>
      </c>
      <c r="F53" s="3" t="s">
        <v>59</v>
      </c>
      <c r="G53" s="3" t="s">
        <v>60</v>
      </c>
    </row>
    <row r="54" spans="1:7" ht="75" x14ac:dyDescent="0.25">
      <c r="A54" s="3" t="s">
        <v>64</v>
      </c>
      <c r="B54" s="2">
        <v>891216</v>
      </c>
      <c r="C54" s="2">
        <v>150000</v>
      </c>
      <c r="D54" s="3" t="s">
        <v>78</v>
      </c>
      <c r="E54" s="3" t="s">
        <v>18</v>
      </c>
      <c r="F54" s="3" t="s">
        <v>22</v>
      </c>
      <c r="G54" s="3" t="s">
        <v>62</v>
      </c>
    </row>
    <row r="55" spans="1:7" ht="120" x14ac:dyDescent="0.25">
      <c r="A55" s="3" t="s">
        <v>66</v>
      </c>
      <c r="B55" s="2">
        <v>705936.44</v>
      </c>
      <c r="C55" s="2">
        <f>1004872.66-B55</f>
        <v>298936.22000000009</v>
      </c>
      <c r="D55" s="3" t="s">
        <v>79</v>
      </c>
      <c r="E55" s="3" t="s">
        <v>18</v>
      </c>
      <c r="F55" s="3" t="s">
        <v>81</v>
      </c>
      <c r="G55" s="3" t="s">
        <v>80</v>
      </c>
    </row>
    <row r="56" spans="1:7" ht="45" x14ac:dyDescent="0.25">
      <c r="A56" s="6" t="s">
        <v>75</v>
      </c>
      <c r="B56" s="2">
        <v>57306.98</v>
      </c>
      <c r="C56" s="2">
        <f>85607.2-B56</f>
        <v>28300.219999999994</v>
      </c>
      <c r="D56" s="3" t="s">
        <v>83</v>
      </c>
      <c r="E56" s="3" t="s">
        <v>18</v>
      </c>
      <c r="F56" s="3" t="s">
        <v>20</v>
      </c>
      <c r="G56" s="3" t="s">
        <v>74</v>
      </c>
    </row>
    <row r="57" spans="1:7" ht="15.75" thickBot="1" x14ac:dyDescent="0.3"/>
    <row r="58" spans="1:7" x14ac:dyDescent="0.25">
      <c r="A58" s="23" t="s">
        <v>71</v>
      </c>
      <c r="B58" s="24"/>
      <c r="C58" s="24"/>
      <c r="D58" s="24"/>
      <c r="E58" s="24"/>
      <c r="F58" s="24"/>
      <c r="G58" s="25"/>
    </row>
    <row r="59" spans="1:7" x14ac:dyDescent="0.25">
      <c r="A59" s="17"/>
      <c r="B59" s="18"/>
      <c r="C59" s="18"/>
      <c r="D59" s="18"/>
      <c r="E59" s="18"/>
      <c r="F59" s="18"/>
      <c r="G59" s="19"/>
    </row>
    <row r="60" spans="1:7" x14ac:dyDescent="0.25">
      <c r="A60" s="17"/>
      <c r="B60" s="18"/>
      <c r="C60" s="18"/>
      <c r="D60" s="18"/>
      <c r="E60" s="18"/>
      <c r="F60" s="18"/>
      <c r="G60" s="19"/>
    </row>
    <row r="61" spans="1:7" x14ac:dyDescent="0.25">
      <c r="A61" s="17"/>
      <c r="B61" s="18"/>
      <c r="C61" s="18"/>
      <c r="D61" s="18"/>
      <c r="E61" s="18"/>
      <c r="F61" s="18"/>
      <c r="G61" s="19"/>
    </row>
    <row r="62" spans="1:7" x14ac:dyDescent="0.25">
      <c r="A62" s="17"/>
      <c r="B62" s="18"/>
      <c r="C62" s="18"/>
      <c r="D62" s="18"/>
      <c r="E62" s="18"/>
      <c r="F62" s="18"/>
      <c r="G62" s="19"/>
    </row>
    <row r="63" spans="1:7" ht="15.75" thickBot="1" x14ac:dyDescent="0.3">
      <c r="A63" s="20"/>
      <c r="B63" s="21"/>
      <c r="C63" s="21"/>
      <c r="D63" s="21"/>
      <c r="E63" s="21"/>
      <c r="F63" s="21"/>
      <c r="G63" s="22"/>
    </row>
    <row r="64" spans="1:7" ht="19.5" thickBot="1" x14ac:dyDescent="0.35">
      <c r="A64" s="14" t="s">
        <v>85</v>
      </c>
      <c r="B64" s="15"/>
      <c r="C64" s="15"/>
      <c r="D64" s="15"/>
      <c r="E64" s="15"/>
      <c r="F64" s="15"/>
      <c r="G64" s="16"/>
    </row>
    <row r="65" spans="1:7" ht="45" x14ac:dyDescent="0.25">
      <c r="A65" s="7"/>
      <c r="B65" s="5" t="s">
        <v>3</v>
      </c>
      <c r="C65" s="5" t="s">
        <v>4</v>
      </c>
      <c r="D65" s="5" t="s">
        <v>5</v>
      </c>
      <c r="E65" s="5" t="s">
        <v>7</v>
      </c>
      <c r="F65" s="5" t="s">
        <v>6</v>
      </c>
      <c r="G65" s="5" t="s">
        <v>24</v>
      </c>
    </row>
    <row r="66" spans="1:7" ht="60" hidden="1" x14ac:dyDescent="0.25">
      <c r="A66" s="3" t="s">
        <v>53</v>
      </c>
      <c r="B66" s="2">
        <v>55000</v>
      </c>
      <c r="C66" s="2">
        <f>70538.68-B66</f>
        <v>15538.679999999993</v>
      </c>
      <c r="D66" s="3" t="s">
        <v>84</v>
      </c>
      <c r="E66" s="3" t="s">
        <v>18</v>
      </c>
      <c r="F66" s="3" t="s">
        <v>20</v>
      </c>
      <c r="G66" s="3" t="s">
        <v>32</v>
      </c>
    </row>
    <row r="67" spans="1:7" ht="75" x14ac:dyDescent="0.25">
      <c r="A67" s="3" t="s">
        <v>2</v>
      </c>
      <c r="B67" s="2">
        <v>444144</v>
      </c>
      <c r="C67" s="2">
        <v>150000</v>
      </c>
      <c r="D67" s="3" t="s">
        <v>77</v>
      </c>
      <c r="E67" s="3" t="s">
        <v>18</v>
      </c>
      <c r="F67" s="3" t="s">
        <v>82</v>
      </c>
      <c r="G67" s="3" t="s">
        <v>42</v>
      </c>
    </row>
    <row r="68" spans="1:7" ht="45" x14ac:dyDescent="0.25">
      <c r="A68" s="3" t="s">
        <v>86</v>
      </c>
      <c r="B68" s="2">
        <v>251117</v>
      </c>
      <c r="C68" s="2">
        <v>27886</v>
      </c>
      <c r="D68" s="3" t="s">
        <v>87</v>
      </c>
      <c r="E68" s="3" t="s">
        <v>18</v>
      </c>
      <c r="F68" s="3" t="s">
        <v>88</v>
      </c>
      <c r="G68" s="3" t="s">
        <v>89</v>
      </c>
    </row>
    <row r="69" spans="1:7" ht="45" x14ac:dyDescent="0.25">
      <c r="A69" s="3" t="s">
        <v>91</v>
      </c>
      <c r="B69" s="2">
        <v>848216</v>
      </c>
      <c r="C69" s="2">
        <v>565477</v>
      </c>
      <c r="D69" s="3" t="s">
        <v>90</v>
      </c>
      <c r="E69" s="3" t="s">
        <v>18</v>
      </c>
      <c r="F69" s="3" t="s">
        <v>88</v>
      </c>
      <c r="G69" s="3" t="s">
        <v>92</v>
      </c>
    </row>
    <row r="70" spans="1:7" ht="60" x14ac:dyDescent="0.25">
      <c r="A70" s="3" t="s">
        <v>63</v>
      </c>
      <c r="B70" s="2">
        <v>291056.37</v>
      </c>
      <c r="C70" s="2">
        <v>53950</v>
      </c>
      <c r="D70" s="3" t="s">
        <v>56</v>
      </c>
      <c r="E70" s="3" t="s">
        <v>18</v>
      </c>
      <c r="F70" s="3" t="s">
        <v>57</v>
      </c>
      <c r="G70" s="3" t="s">
        <v>58</v>
      </c>
    </row>
    <row r="71" spans="1:7" ht="60" x14ac:dyDescent="0.25">
      <c r="A71" s="3" t="s">
        <v>61</v>
      </c>
      <c r="B71" s="2">
        <v>75598</v>
      </c>
      <c r="C71" s="2">
        <v>0</v>
      </c>
      <c r="D71" s="3" t="s">
        <v>93</v>
      </c>
      <c r="E71" s="3" t="s">
        <v>18</v>
      </c>
      <c r="F71" s="3" t="s">
        <v>59</v>
      </c>
      <c r="G71" s="3" t="s">
        <v>60</v>
      </c>
    </row>
    <row r="72" spans="1:7" ht="60" x14ac:dyDescent="0.25">
      <c r="A72" s="3" t="s">
        <v>95</v>
      </c>
      <c r="B72" s="2">
        <v>264281</v>
      </c>
      <c r="C72" s="2">
        <v>202647</v>
      </c>
      <c r="D72" s="3" t="s">
        <v>94</v>
      </c>
      <c r="E72" s="3" t="s">
        <v>18</v>
      </c>
      <c r="F72" s="3" t="s">
        <v>88</v>
      </c>
      <c r="G72" s="3" t="s">
        <v>96</v>
      </c>
    </row>
    <row r="73" spans="1:7" ht="75" x14ac:dyDescent="0.25">
      <c r="A73" s="3" t="s">
        <v>64</v>
      </c>
      <c r="B73" s="2">
        <v>891216</v>
      </c>
      <c r="C73" s="2">
        <v>150000</v>
      </c>
      <c r="D73" s="3" t="s">
        <v>78</v>
      </c>
      <c r="E73" s="3" t="s">
        <v>18</v>
      </c>
      <c r="F73" s="3" t="s">
        <v>22</v>
      </c>
      <c r="G73" s="3" t="s">
        <v>62</v>
      </c>
    </row>
    <row r="74" spans="1:7" ht="120" hidden="1" x14ac:dyDescent="0.25">
      <c r="A74" s="3" t="s">
        <v>66</v>
      </c>
      <c r="B74" s="2">
        <v>705936.44</v>
      </c>
      <c r="C74" s="2">
        <f>1004872.66-B74</f>
        <v>298936.22000000009</v>
      </c>
      <c r="D74" s="3" t="s">
        <v>79</v>
      </c>
      <c r="E74" s="3" t="s">
        <v>18</v>
      </c>
      <c r="F74" s="3" t="s">
        <v>81</v>
      </c>
      <c r="G74" s="3" t="s">
        <v>80</v>
      </c>
    </row>
    <row r="75" spans="1:7" ht="45" x14ac:dyDescent="0.25">
      <c r="A75" s="6" t="s">
        <v>75</v>
      </c>
      <c r="B75" s="2">
        <v>57306.98</v>
      </c>
      <c r="C75" s="2">
        <f>85607.2-B75</f>
        <v>28300.219999999994</v>
      </c>
      <c r="D75" s="3" t="s">
        <v>83</v>
      </c>
      <c r="E75" s="3" t="s">
        <v>18</v>
      </c>
      <c r="F75" s="3" t="s">
        <v>20</v>
      </c>
      <c r="G75" s="3" t="s">
        <v>74</v>
      </c>
    </row>
    <row r="76" spans="1:7" ht="120" x14ac:dyDescent="0.25">
      <c r="A76" s="3" t="s">
        <v>97</v>
      </c>
      <c r="B76" s="2">
        <v>740153.95</v>
      </c>
      <c r="C76" s="2">
        <v>156218.60632394836</v>
      </c>
      <c r="D76" s="3" t="s">
        <v>98</v>
      </c>
      <c r="E76" s="3" t="s">
        <v>18</v>
      </c>
      <c r="F76" s="3" t="s">
        <v>81</v>
      </c>
      <c r="G76" s="3" t="s">
        <v>80</v>
      </c>
    </row>
    <row r="77" spans="1:7" ht="15.75" thickBot="1" x14ac:dyDescent="0.3"/>
    <row r="78" spans="1:7" x14ac:dyDescent="0.25">
      <c r="A78" s="23" t="s">
        <v>71</v>
      </c>
      <c r="B78" s="24"/>
      <c r="C78" s="24"/>
      <c r="D78" s="24"/>
      <c r="E78" s="24"/>
      <c r="F78" s="24"/>
      <c r="G78" s="25"/>
    </row>
    <row r="79" spans="1:7" x14ac:dyDescent="0.25">
      <c r="A79" s="17"/>
      <c r="B79" s="18"/>
      <c r="C79" s="18"/>
      <c r="D79" s="18"/>
      <c r="E79" s="18"/>
      <c r="F79" s="18"/>
      <c r="G79" s="19"/>
    </row>
    <row r="80" spans="1:7" x14ac:dyDescent="0.25">
      <c r="A80" s="17"/>
      <c r="B80" s="18"/>
      <c r="C80" s="18"/>
      <c r="D80" s="18"/>
      <c r="E80" s="18"/>
      <c r="F80" s="18"/>
      <c r="G80" s="19"/>
    </row>
    <row r="81" spans="1:7" x14ac:dyDescent="0.25">
      <c r="A81" s="17"/>
      <c r="B81" s="18"/>
      <c r="C81" s="18"/>
      <c r="D81" s="18"/>
      <c r="E81" s="18"/>
      <c r="F81" s="18"/>
      <c r="G81" s="19"/>
    </row>
    <row r="82" spans="1:7" x14ac:dyDescent="0.25">
      <c r="A82" s="17"/>
      <c r="B82" s="18"/>
      <c r="C82" s="18"/>
      <c r="D82" s="18"/>
      <c r="E82" s="18"/>
      <c r="F82" s="18"/>
      <c r="G82" s="19"/>
    </row>
    <row r="83" spans="1:7" ht="15.75" thickBot="1" x14ac:dyDescent="0.3">
      <c r="A83" s="20"/>
      <c r="B83" s="21"/>
      <c r="C83" s="21"/>
      <c r="D83" s="21"/>
      <c r="E83" s="21"/>
      <c r="F83" s="21"/>
      <c r="G83" s="22"/>
    </row>
    <row r="84" spans="1:7" ht="19.5" thickBot="1" x14ac:dyDescent="0.35">
      <c r="A84" s="14" t="s">
        <v>99</v>
      </c>
      <c r="B84" s="15"/>
      <c r="C84" s="15"/>
      <c r="D84" s="15"/>
      <c r="E84" s="15"/>
      <c r="F84" s="15"/>
      <c r="G84" s="16"/>
    </row>
    <row r="85" spans="1:7" ht="45" x14ac:dyDescent="0.25">
      <c r="A85" s="7"/>
      <c r="B85" s="5" t="s">
        <v>3</v>
      </c>
      <c r="C85" s="5" t="s">
        <v>4</v>
      </c>
      <c r="D85" s="5" t="s">
        <v>5</v>
      </c>
      <c r="E85" s="5" t="s">
        <v>7</v>
      </c>
      <c r="F85" s="5" t="s">
        <v>6</v>
      </c>
      <c r="G85" s="5" t="s">
        <v>24</v>
      </c>
    </row>
    <row r="86" spans="1:7" ht="60" hidden="1" x14ac:dyDescent="0.25">
      <c r="A86" s="3" t="s">
        <v>53</v>
      </c>
      <c r="B86" s="2">
        <v>55000</v>
      </c>
      <c r="C86" s="2">
        <f>70538.68-B86</f>
        <v>15538.679999999993</v>
      </c>
      <c r="D86" s="3" t="s">
        <v>84</v>
      </c>
      <c r="E86" s="3" t="s">
        <v>18</v>
      </c>
      <c r="F86" s="3" t="s">
        <v>20</v>
      </c>
      <c r="G86" s="3" t="s">
        <v>32</v>
      </c>
    </row>
    <row r="87" spans="1:7" ht="75" hidden="1" x14ac:dyDescent="0.25">
      <c r="A87" s="3" t="s">
        <v>2</v>
      </c>
      <c r="B87" s="2">
        <v>444144</v>
      </c>
      <c r="C87" s="2">
        <v>150000</v>
      </c>
      <c r="D87" s="3" t="s">
        <v>77</v>
      </c>
      <c r="E87" s="3" t="s">
        <v>18</v>
      </c>
      <c r="F87" s="3" t="s">
        <v>82</v>
      </c>
      <c r="G87" s="3" t="s">
        <v>42</v>
      </c>
    </row>
    <row r="88" spans="1:7" ht="45" x14ac:dyDescent="0.25">
      <c r="A88" s="3" t="s">
        <v>86</v>
      </c>
      <c r="B88" s="2">
        <v>251117</v>
      </c>
      <c r="C88" s="2">
        <v>27886</v>
      </c>
      <c r="D88" s="3" t="s">
        <v>87</v>
      </c>
      <c r="E88" s="3" t="s">
        <v>18</v>
      </c>
      <c r="F88" s="3" t="s">
        <v>88</v>
      </c>
      <c r="G88" s="3" t="s">
        <v>89</v>
      </c>
    </row>
    <row r="89" spans="1:7" ht="45" x14ac:dyDescent="0.25">
      <c r="A89" s="3" t="s">
        <v>91</v>
      </c>
      <c r="B89" s="2">
        <v>848216</v>
      </c>
      <c r="C89" s="2">
        <v>565477</v>
      </c>
      <c r="D89" s="3" t="s">
        <v>90</v>
      </c>
      <c r="E89" s="3" t="s">
        <v>18</v>
      </c>
      <c r="F89" s="3" t="s">
        <v>88</v>
      </c>
      <c r="G89" s="3" t="s">
        <v>92</v>
      </c>
    </row>
    <row r="90" spans="1:7" ht="60" hidden="1" x14ac:dyDescent="0.25">
      <c r="A90" s="3" t="s">
        <v>63</v>
      </c>
      <c r="B90" s="2">
        <v>291056.37</v>
      </c>
      <c r="C90" s="2">
        <v>53950</v>
      </c>
      <c r="D90" s="3" t="s">
        <v>56</v>
      </c>
      <c r="E90" s="3" t="s">
        <v>18</v>
      </c>
      <c r="F90" s="3" t="s">
        <v>57</v>
      </c>
      <c r="G90" s="3" t="s">
        <v>58</v>
      </c>
    </row>
    <row r="91" spans="1:7" ht="60" x14ac:dyDescent="0.25">
      <c r="A91" s="3" t="s">
        <v>61</v>
      </c>
      <c r="B91" s="2">
        <v>75598</v>
      </c>
      <c r="C91" s="2">
        <v>0</v>
      </c>
      <c r="D91" s="3" t="s">
        <v>100</v>
      </c>
      <c r="E91" s="3" t="s">
        <v>18</v>
      </c>
      <c r="F91" s="3" t="s">
        <v>59</v>
      </c>
      <c r="G91" s="3" t="s">
        <v>60</v>
      </c>
    </row>
    <row r="92" spans="1:7" ht="60" x14ac:dyDescent="0.25">
      <c r="A92" s="3" t="s">
        <v>95</v>
      </c>
      <c r="B92" s="2">
        <v>264281</v>
      </c>
      <c r="C92" s="2">
        <f>202647-93609.22</f>
        <v>109037.78</v>
      </c>
      <c r="D92" s="3" t="s">
        <v>94</v>
      </c>
      <c r="E92" s="3" t="s">
        <v>18</v>
      </c>
      <c r="F92" s="3" t="s">
        <v>88</v>
      </c>
      <c r="G92" s="3" t="s">
        <v>109</v>
      </c>
    </row>
    <row r="93" spans="1:7" ht="75" x14ac:dyDescent="0.25">
      <c r="A93" s="3" t="s">
        <v>103</v>
      </c>
      <c r="B93" s="2">
        <v>65213.33</v>
      </c>
      <c r="C93" s="2">
        <v>0</v>
      </c>
      <c r="D93" s="3" t="s">
        <v>104</v>
      </c>
      <c r="E93" s="3" t="s">
        <v>18</v>
      </c>
      <c r="F93" s="3" t="s">
        <v>106</v>
      </c>
      <c r="G93" s="3" t="s">
        <v>105</v>
      </c>
    </row>
    <row r="94" spans="1:7" ht="75" x14ac:dyDescent="0.25">
      <c r="A94" s="3" t="s">
        <v>66</v>
      </c>
      <c r="B94" s="2">
        <v>750000</v>
      </c>
      <c r="C94" s="2">
        <f>865953.28474889-B94</f>
        <v>115953.28474888997</v>
      </c>
      <c r="D94" s="3" t="s">
        <v>107</v>
      </c>
      <c r="E94" s="3" t="s">
        <v>18</v>
      </c>
      <c r="F94" s="3" t="s">
        <v>81</v>
      </c>
      <c r="G94" s="3" t="s">
        <v>108</v>
      </c>
    </row>
    <row r="95" spans="1:7" ht="60" x14ac:dyDescent="0.25">
      <c r="A95" s="3" t="s">
        <v>102</v>
      </c>
      <c r="B95" s="2">
        <v>55000</v>
      </c>
      <c r="C95" s="2">
        <f>70434.03-B95</f>
        <v>15434.029999999999</v>
      </c>
      <c r="D95" s="3" t="s">
        <v>101</v>
      </c>
      <c r="E95" s="3" t="s">
        <v>18</v>
      </c>
      <c r="F95" s="3" t="s">
        <v>20</v>
      </c>
      <c r="G95" s="3" t="s">
        <v>32</v>
      </c>
    </row>
    <row r="96" spans="1:7" ht="15.75" thickBot="1" x14ac:dyDescent="0.3"/>
    <row r="97" spans="1:7" x14ac:dyDescent="0.25">
      <c r="A97" s="23" t="s">
        <v>71</v>
      </c>
      <c r="B97" s="24"/>
      <c r="C97" s="24"/>
      <c r="D97" s="24"/>
      <c r="E97" s="24"/>
      <c r="F97" s="24"/>
      <c r="G97" s="25"/>
    </row>
    <row r="98" spans="1:7" x14ac:dyDescent="0.25">
      <c r="A98" s="17"/>
      <c r="B98" s="18"/>
      <c r="C98" s="18"/>
      <c r="D98" s="18"/>
      <c r="E98" s="18"/>
      <c r="F98" s="18"/>
      <c r="G98" s="19"/>
    </row>
    <row r="99" spans="1:7" x14ac:dyDescent="0.25">
      <c r="A99" s="17"/>
      <c r="B99" s="18"/>
      <c r="C99" s="18"/>
      <c r="D99" s="18"/>
      <c r="E99" s="18"/>
      <c r="F99" s="18"/>
      <c r="G99" s="19"/>
    </row>
    <row r="100" spans="1:7" x14ac:dyDescent="0.25">
      <c r="A100" s="17"/>
      <c r="B100" s="18"/>
      <c r="C100" s="18"/>
      <c r="D100" s="18"/>
      <c r="E100" s="18"/>
      <c r="F100" s="18"/>
      <c r="G100" s="19"/>
    </row>
    <row r="101" spans="1:7" x14ac:dyDescent="0.25">
      <c r="A101" s="17"/>
      <c r="B101" s="18"/>
      <c r="C101" s="18"/>
      <c r="D101" s="18"/>
      <c r="E101" s="18"/>
      <c r="F101" s="18"/>
      <c r="G101" s="19"/>
    </row>
    <row r="102" spans="1:7" ht="15.75" thickBot="1" x14ac:dyDescent="0.3">
      <c r="A102" s="20"/>
      <c r="B102" s="21"/>
      <c r="C102" s="21"/>
      <c r="D102" s="21"/>
      <c r="E102" s="21"/>
      <c r="F102" s="21"/>
      <c r="G102" s="22"/>
    </row>
    <row r="103" spans="1:7" ht="19.5" thickBot="1" x14ac:dyDescent="0.35">
      <c r="A103" s="14" t="s">
        <v>110</v>
      </c>
      <c r="B103" s="15"/>
      <c r="C103" s="15"/>
      <c r="D103" s="15"/>
      <c r="E103" s="15"/>
      <c r="F103" s="15"/>
      <c r="G103" s="16"/>
    </row>
    <row r="104" spans="1:7" ht="45" x14ac:dyDescent="0.25">
      <c r="A104" s="7"/>
      <c r="B104" s="5" t="s">
        <v>3</v>
      </c>
      <c r="C104" s="5" t="s">
        <v>4</v>
      </c>
      <c r="D104" s="5" t="s">
        <v>5</v>
      </c>
      <c r="E104" s="5" t="s">
        <v>7</v>
      </c>
      <c r="F104" s="5" t="s">
        <v>6</v>
      </c>
      <c r="G104" s="5" t="s">
        <v>24</v>
      </c>
    </row>
    <row r="105" spans="1:7" ht="45" x14ac:dyDescent="0.25">
      <c r="A105" s="3" t="s">
        <v>86</v>
      </c>
      <c r="B105" s="2">
        <v>251117</v>
      </c>
      <c r="C105" s="2">
        <v>27886</v>
      </c>
      <c r="D105" s="3" t="s">
        <v>87</v>
      </c>
      <c r="E105" s="3" t="s">
        <v>18</v>
      </c>
      <c r="F105" s="3" t="s">
        <v>88</v>
      </c>
      <c r="G105" s="3" t="s">
        <v>89</v>
      </c>
    </row>
    <row r="106" spans="1:7" ht="45" x14ac:dyDescent="0.25">
      <c r="A106" s="3" t="s">
        <v>91</v>
      </c>
      <c r="B106" s="2">
        <v>848216</v>
      </c>
      <c r="C106" s="2">
        <v>565477</v>
      </c>
      <c r="D106" s="3" t="s">
        <v>90</v>
      </c>
      <c r="E106" s="3" t="s">
        <v>18</v>
      </c>
      <c r="F106" s="3" t="s">
        <v>88</v>
      </c>
      <c r="G106" s="3" t="s">
        <v>92</v>
      </c>
    </row>
    <row r="107" spans="1:7" ht="60" x14ac:dyDescent="0.25">
      <c r="A107" s="3" t="s">
        <v>95</v>
      </c>
      <c r="B107" s="2">
        <v>264281</v>
      </c>
      <c r="C107" s="2">
        <f>202647-93609.22</f>
        <v>109037.78</v>
      </c>
      <c r="D107" s="3" t="s">
        <v>94</v>
      </c>
      <c r="E107" s="3" t="s">
        <v>18</v>
      </c>
      <c r="F107" s="3" t="s">
        <v>88</v>
      </c>
      <c r="G107" s="3" t="s">
        <v>109</v>
      </c>
    </row>
    <row r="108" spans="1:7" ht="59.25" customHeight="1" x14ac:dyDescent="0.25">
      <c r="A108" s="9" t="s">
        <v>111</v>
      </c>
      <c r="B108" s="10">
        <v>115000</v>
      </c>
      <c r="C108" s="11">
        <v>25633.366326273273</v>
      </c>
      <c r="D108" s="12" t="s">
        <v>112</v>
      </c>
      <c r="E108" s="3" t="s">
        <v>18</v>
      </c>
      <c r="F108" s="3" t="s">
        <v>20</v>
      </c>
      <c r="G108" s="3" t="s">
        <v>32</v>
      </c>
    </row>
    <row r="109" spans="1:7" ht="75" x14ac:dyDescent="0.25">
      <c r="A109" s="3" t="s">
        <v>117</v>
      </c>
      <c r="B109" s="2">
        <v>755047.98</v>
      </c>
      <c r="C109" s="13">
        <v>44952.020000000019</v>
      </c>
      <c r="D109" s="3" t="s">
        <v>113</v>
      </c>
      <c r="E109" s="3" t="s">
        <v>18</v>
      </c>
      <c r="F109" s="3" t="s">
        <v>81</v>
      </c>
      <c r="G109" s="3" t="s">
        <v>108</v>
      </c>
    </row>
    <row r="110" spans="1:7" ht="60.75" customHeight="1" x14ac:dyDescent="0.25">
      <c r="A110" s="3" t="s">
        <v>115</v>
      </c>
      <c r="B110" s="13">
        <v>74504.45</v>
      </c>
      <c r="C110" s="2">
        <v>0</v>
      </c>
      <c r="D110" s="3" t="s">
        <v>114</v>
      </c>
      <c r="E110" s="3" t="s">
        <v>18</v>
      </c>
      <c r="F110" s="3" t="s">
        <v>120</v>
      </c>
      <c r="G110" s="3" t="s">
        <v>118</v>
      </c>
    </row>
    <row r="111" spans="1:7" ht="65.25" customHeight="1" x14ac:dyDescent="0.25">
      <c r="A111" s="3" t="s">
        <v>103</v>
      </c>
      <c r="B111" s="13">
        <v>179283.34</v>
      </c>
      <c r="C111" s="2">
        <v>0</v>
      </c>
      <c r="D111" s="3" t="s">
        <v>116</v>
      </c>
      <c r="E111" s="3" t="s">
        <v>18</v>
      </c>
      <c r="F111" s="3" t="s">
        <v>106</v>
      </c>
      <c r="G111" s="9" t="s">
        <v>119</v>
      </c>
    </row>
    <row r="112" spans="1:7" hidden="1" x14ac:dyDescent="0.25">
      <c r="A112" s="3"/>
      <c r="B112" s="2"/>
      <c r="C112" s="2"/>
      <c r="D112" s="3"/>
      <c r="E112" s="3"/>
      <c r="F112" s="3"/>
      <c r="G112" s="3"/>
    </row>
    <row r="113" spans="1:7" hidden="1" x14ac:dyDescent="0.25">
      <c r="A113" s="3"/>
      <c r="B113" s="2"/>
      <c r="C113" s="2"/>
      <c r="D113" s="3"/>
      <c r="E113" s="3"/>
      <c r="F113" s="3"/>
      <c r="G113" s="3"/>
    </row>
    <row r="114" spans="1:7" hidden="1" x14ac:dyDescent="0.25">
      <c r="A114" s="3"/>
      <c r="B114" s="2"/>
      <c r="C114" s="2"/>
      <c r="D114" s="3"/>
      <c r="E114" s="3"/>
      <c r="F114" s="3"/>
      <c r="G114" s="3"/>
    </row>
    <row r="115" spans="1:7" hidden="1" x14ac:dyDescent="0.25">
      <c r="A115" s="8"/>
      <c r="B115" s="8"/>
      <c r="C115" s="8"/>
      <c r="D115" s="8"/>
      <c r="E115" s="8"/>
      <c r="F115" s="8"/>
      <c r="G115" s="8"/>
    </row>
    <row r="116" spans="1:7" x14ac:dyDescent="0.25">
      <c r="A116" s="17" t="s">
        <v>71</v>
      </c>
      <c r="B116" s="18"/>
      <c r="C116" s="18"/>
      <c r="D116" s="18"/>
      <c r="E116" s="18"/>
      <c r="F116" s="18"/>
      <c r="G116" s="19"/>
    </row>
    <row r="117" spans="1:7" x14ac:dyDescent="0.25">
      <c r="A117" s="17"/>
      <c r="B117" s="18"/>
      <c r="C117" s="18"/>
      <c r="D117" s="18"/>
      <c r="E117" s="18"/>
      <c r="F117" s="18"/>
      <c r="G117" s="19"/>
    </row>
    <row r="118" spans="1:7" x14ac:dyDescent="0.25">
      <c r="A118" s="17"/>
      <c r="B118" s="18"/>
      <c r="C118" s="18"/>
      <c r="D118" s="18"/>
      <c r="E118" s="18"/>
      <c r="F118" s="18"/>
      <c r="G118" s="19"/>
    </row>
    <row r="119" spans="1:7" x14ac:dyDescent="0.25">
      <c r="A119" s="17"/>
      <c r="B119" s="18"/>
      <c r="C119" s="18"/>
      <c r="D119" s="18"/>
      <c r="E119" s="18"/>
      <c r="F119" s="18"/>
      <c r="G119" s="19"/>
    </row>
    <row r="120" spans="1:7" x14ac:dyDescent="0.25">
      <c r="A120" s="17"/>
      <c r="B120" s="18"/>
      <c r="C120" s="18"/>
      <c r="D120" s="18"/>
      <c r="E120" s="18"/>
      <c r="F120" s="18"/>
      <c r="G120" s="19"/>
    </row>
    <row r="121" spans="1:7" ht="15.75" thickBot="1" x14ac:dyDescent="0.3">
      <c r="A121" s="20"/>
      <c r="B121" s="21"/>
      <c r="C121" s="21"/>
      <c r="D121" s="21"/>
      <c r="E121" s="21"/>
      <c r="F121" s="21"/>
      <c r="G121" s="22"/>
    </row>
    <row r="122" spans="1:7" ht="19.5" thickBot="1" x14ac:dyDescent="0.35">
      <c r="A122" s="14" t="s">
        <v>121</v>
      </c>
      <c r="B122" s="15"/>
      <c r="C122" s="15"/>
      <c r="D122" s="15"/>
      <c r="E122" s="15"/>
      <c r="F122" s="15"/>
      <c r="G122" s="16"/>
    </row>
    <row r="123" spans="1:7" ht="45" x14ac:dyDescent="0.25">
      <c r="A123" s="7"/>
      <c r="B123" s="5" t="s">
        <v>3</v>
      </c>
      <c r="C123" s="5" t="s">
        <v>4</v>
      </c>
      <c r="D123" s="5" t="s">
        <v>5</v>
      </c>
      <c r="E123" s="5" t="s">
        <v>7</v>
      </c>
      <c r="F123" s="5" t="s">
        <v>6</v>
      </c>
      <c r="G123" s="5" t="s">
        <v>24</v>
      </c>
    </row>
    <row r="124" spans="1:7" ht="45" x14ac:dyDescent="0.25">
      <c r="A124" s="3" t="s">
        <v>86</v>
      </c>
      <c r="B124" s="2">
        <v>251117</v>
      </c>
      <c r="C124" s="2">
        <v>27886</v>
      </c>
      <c r="D124" s="3" t="s">
        <v>122</v>
      </c>
      <c r="E124" s="3" t="s">
        <v>18</v>
      </c>
      <c r="F124" s="3" t="s">
        <v>88</v>
      </c>
      <c r="G124" s="3" t="s">
        <v>89</v>
      </c>
    </row>
    <row r="125" spans="1:7" ht="45" x14ac:dyDescent="0.25">
      <c r="A125" s="3" t="s">
        <v>91</v>
      </c>
      <c r="B125" s="2">
        <v>848216</v>
      </c>
      <c r="C125" s="2">
        <v>565477</v>
      </c>
      <c r="D125" s="3" t="s">
        <v>90</v>
      </c>
      <c r="E125" s="3" t="s">
        <v>18</v>
      </c>
      <c r="F125" s="3" t="s">
        <v>88</v>
      </c>
      <c r="G125" s="3" t="s">
        <v>92</v>
      </c>
    </row>
    <row r="126" spans="1:7" ht="60" x14ac:dyDescent="0.25">
      <c r="A126" s="3" t="s">
        <v>95</v>
      </c>
      <c r="B126" s="2">
        <v>264281</v>
      </c>
      <c r="C126" s="2">
        <f>202647-93609.22</f>
        <v>109037.78</v>
      </c>
      <c r="D126" s="3" t="s">
        <v>94</v>
      </c>
      <c r="E126" s="3" t="s">
        <v>18</v>
      </c>
      <c r="F126" s="3" t="s">
        <v>88</v>
      </c>
      <c r="G126" s="3" t="s">
        <v>109</v>
      </c>
    </row>
    <row r="127" spans="1:7" ht="59.25" customHeight="1" x14ac:dyDescent="0.25">
      <c r="A127" s="9" t="s">
        <v>123</v>
      </c>
      <c r="B127" s="10">
        <v>115000</v>
      </c>
      <c r="C127" s="11">
        <v>47119.72</v>
      </c>
      <c r="D127" s="12" t="s">
        <v>114</v>
      </c>
      <c r="E127" s="3" t="s">
        <v>18</v>
      </c>
      <c r="F127" s="3" t="s">
        <v>20</v>
      </c>
      <c r="G127" s="3" t="s">
        <v>32</v>
      </c>
    </row>
    <row r="128" spans="1:7" ht="75" x14ac:dyDescent="0.25">
      <c r="A128" s="3" t="s">
        <v>135</v>
      </c>
      <c r="B128" s="2">
        <v>762551.24</v>
      </c>
      <c r="C128" s="13">
        <v>313574.92</v>
      </c>
      <c r="D128" s="3" t="s">
        <v>124</v>
      </c>
      <c r="E128" s="3" t="s">
        <v>18</v>
      </c>
      <c r="F128" s="3" t="s">
        <v>81</v>
      </c>
      <c r="G128" s="3" t="s">
        <v>108</v>
      </c>
    </row>
    <row r="129" spans="1:7" ht="60.75" customHeight="1" x14ac:dyDescent="0.25">
      <c r="A129" s="3" t="s">
        <v>140</v>
      </c>
      <c r="B129" s="13">
        <v>74504.45</v>
      </c>
      <c r="C129" s="2">
        <v>0</v>
      </c>
      <c r="D129" s="3" t="s">
        <v>125</v>
      </c>
      <c r="E129" s="3" t="s">
        <v>18</v>
      </c>
      <c r="F129" s="3" t="s">
        <v>120</v>
      </c>
      <c r="G129" s="3" t="s">
        <v>136</v>
      </c>
    </row>
    <row r="130" spans="1:7" ht="65.25" customHeight="1" x14ac:dyDescent="0.25">
      <c r="A130" s="3" t="s">
        <v>103</v>
      </c>
      <c r="B130" s="13">
        <v>179283.34</v>
      </c>
      <c r="C130" s="2">
        <v>0</v>
      </c>
      <c r="D130" s="3" t="s">
        <v>116</v>
      </c>
      <c r="E130" s="3" t="s">
        <v>18</v>
      </c>
      <c r="F130" s="3" t="s">
        <v>106</v>
      </c>
      <c r="G130" s="9" t="s">
        <v>137</v>
      </c>
    </row>
    <row r="131" spans="1:7" hidden="1" x14ac:dyDescent="0.25">
      <c r="A131" s="3"/>
      <c r="B131" s="2"/>
      <c r="C131" s="2"/>
      <c r="D131" s="3"/>
      <c r="E131" s="3"/>
      <c r="F131" s="3"/>
      <c r="G131" s="3"/>
    </row>
    <row r="132" spans="1:7" hidden="1" x14ac:dyDescent="0.25">
      <c r="A132" s="3"/>
      <c r="B132" s="2"/>
      <c r="C132" s="2"/>
      <c r="D132" s="3"/>
      <c r="E132" s="3"/>
      <c r="F132" s="3"/>
      <c r="G132" s="3"/>
    </row>
    <row r="133" spans="1:7" hidden="1" x14ac:dyDescent="0.25">
      <c r="A133" s="3"/>
      <c r="B133" s="2"/>
      <c r="C133" s="2"/>
      <c r="D133" s="3"/>
      <c r="E133" s="3"/>
      <c r="F133" s="3"/>
      <c r="G133" s="3"/>
    </row>
    <row r="134" spans="1:7" hidden="1" x14ac:dyDescent="0.25">
      <c r="A134" s="8"/>
      <c r="B134" s="8"/>
      <c r="C134" s="8"/>
      <c r="D134" s="8"/>
      <c r="E134" s="8"/>
      <c r="F134" s="8"/>
      <c r="G134" s="8"/>
    </row>
    <row r="135" spans="1:7" ht="75" x14ac:dyDescent="0.25">
      <c r="A135" s="3" t="s">
        <v>134</v>
      </c>
      <c r="B135" s="13">
        <v>70800</v>
      </c>
      <c r="C135" s="2">
        <v>112714</v>
      </c>
      <c r="D135" s="3" t="s">
        <v>133</v>
      </c>
      <c r="E135" s="3" t="s">
        <v>18</v>
      </c>
      <c r="F135" s="3" t="s">
        <v>20</v>
      </c>
      <c r="G135" s="9" t="s">
        <v>132</v>
      </c>
    </row>
    <row r="136" spans="1:7" ht="45" x14ac:dyDescent="0.25">
      <c r="A136" s="3" t="s">
        <v>126</v>
      </c>
      <c r="B136" s="13">
        <v>228794</v>
      </c>
      <c r="C136" s="2">
        <v>188890</v>
      </c>
      <c r="D136" s="3" t="s">
        <v>127</v>
      </c>
      <c r="E136" s="3" t="s">
        <v>18</v>
      </c>
      <c r="F136" s="3" t="s">
        <v>88</v>
      </c>
      <c r="G136" s="9" t="s">
        <v>128</v>
      </c>
    </row>
    <row r="137" spans="1:7" ht="45" x14ac:dyDescent="0.25">
      <c r="A137" s="3" t="s">
        <v>131</v>
      </c>
      <c r="B137" s="13">
        <v>644829</v>
      </c>
      <c r="C137" s="2">
        <v>429886</v>
      </c>
      <c r="D137" s="3" t="s">
        <v>130</v>
      </c>
      <c r="E137" s="3" t="s">
        <v>18</v>
      </c>
      <c r="F137" s="3" t="s">
        <v>129</v>
      </c>
      <c r="G137" s="9" t="s">
        <v>138</v>
      </c>
    </row>
    <row r="138" spans="1:7" x14ac:dyDescent="0.25">
      <c r="A138" s="17" t="s">
        <v>139</v>
      </c>
      <c r="B138" s="18"/>
      <c r="C138" s="18"/>
      <c r="D138" s="18"/>
      <c r="E138" s="18"/>
      <c r="F138" s="18"/>
      <c r="G138" s="19"/>
    </row>
    <row r="139" spans="1:7" x14ac:dyDescent="0.25">
      <c r="A139" s="17"/>
      <c r="B139" s="18"/>
      <c r="C139" s="18"/>
      <c r="D139" s="18"/>
      <c r="E139" s="18"/>
      <c r="F139" s="18"/>
      <c r="G139" s="19"/>
    </row>
    <row r="140" spans="1:7" x14ac:dyDescent="0.25">
      <c r="A140" s="17"/>
      <c r="B140" s="18"/>
      <c r="C140" s="18"/>
      <c r="D140" s="18"/>
      <c r="E140" s="18"/>
      <c r="F140" s="18"/>
      <c r="G140" s="19"/>
    </row>
    <row r="141" spans="1:7" x14ac:dyDescent="0.25">
      <c r="A141" s="17"/>
      <c r="B141" s="18"/>
      <c r="C141" s="18"/>
      <c r="D141" s="18"/>
      <c r="E141" s="18"/>
      <c r="F141" s="18"/>
      <c r="G141" s="19"/>
    </row>
    <row r="142" spans="1:7" x14ac:dyDescent="0.25">
      <c r="A142" s="17"/>
      <c r="B142" s="18"/>
      <c r="C142" s="18"/>
      <c r="D142" s="18"/>
      <c r="E142" s="18"/>
      <c r="F142" s="18"/>
      <c r="G142" s="19"/>
    </row>
    <row r="143" spans="1:7" ht="15.75" thickBot="1" x14ac:dyDescent="0.3">
      <c r="A143" s="20"/>
      <c r="B143" s="21"/>
      <c r="C143" s="21"/>
      <c r="D143" s="21"/>
      <c r="E143" s="21"/>
      <c r="F143" s="21"/>
      <c r="G143" s="22"/>
    </row>
  </sheetData>
  <mergeCells count="14">
    <mergeCell ref="A64:G64"/>
    <mergeCell ref="A78:G83"/>
    <mergeCell ref="A58:G63"/>
    <mergeCell ref="A2:G2"/>
    <mergeCell ref="A16:G21"/>
    <mergeCell ref="A24:G24"/>
    <mergeCell ref="A42:G47"/>
    <mergeCell ref="A48:G48"/>
    <mergeCell ref="A122:G122"/>
    <mergeCell ref="A138:G143"/>
    <mergeCell ref="A103:G103"/>
    <mergeCell ref="A116:G121"/>
    <mergeCell ref="A84:G84"/>
    <mergeCell ref="A97:G102"/>
  </mergeCells>
  <pageMargins left="0.7" right="0.7" top="0.75" bottom="0.75" header="0.3" footer="0.3"/>
  <pageSetup paperSize="9" scale="59" orientation="landscape" horizontalDpi="96" verticalDpi="96" r:id="rId1"/>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2"/>
  <sheetViews>
    <sheetView tabSelected="1" view="pageBreakPreview" topLeftCell="A17" zoomScaleNormal="100" zoomScaleSheetLayoutView="100" workbookViewId="0">
      <selection activeCell="A17" sqref="A17:G22"/>
    </sheetView>
  </sheetViews>
  <sheetFormatPr baseColWidth="10" defaultRowHeight="15" x14ac:dyDescent="0.25"/>
  <cols>
    <col min="1" max="1" width="52.5703125" customWidth="1"/>
    <col min="2" max="2" width="14.85546875" customWidth="1"/>
    <col min="3" max="3" width="14.42578125" customWidth="1"/>
    <col min="4" max="4" width="23.42578125" customWidth="1"/>
    <col min="5" max="5" width="25.28515625" customWidth="1"/>
    <col min="6" max="6" width="24.42578125" customWidth="1"/>
    <col min="7" max="7" width="66.85546875" customWidth="1"/>
  </cols>
  <sheetData>
    <row r="1" spans="1:7" ht="19.5" thickBot="1" x14ac:dyDescent="0.35">
      <c r="A1" s="14" t="s">
        <v>121</v>
      </c>
      <c r="B1" s="15"/>
      <c r="C1" s="15"/>
      <c r="D1" s="15"/>
      <c r="E1" s="15"/>
      <c r="F1" s="15"/>
      <c r="G1" s="16"/>
    </row>
    <row r="2" spans="1:7" ht="45" x14ac:dyDescent="0.25">
      <c r="A2" s="7"/>
      <c r="B2" s="5" t="s">
        <v>3</v>
      </c>
      <c r="C2" s="5" t="s">
        <v>4</v>
      </c>
      <c r="D2" s="5" t="s">
        <v>5</v>
      </c>
      <c r="E2" s="5" t="s">
        <v>7</v>
      </c>
      <c r="F2" s="5" t="s">
        <v>6</v>
      </c>
      <c r="G2" s="5" t="s">
        <v>24</v>
      </c>
    </row>
    <row r="3" spans="1:7" ht="45" x14ac:dyDescent="0.25">
      <c r="A3" s="3" t="s">
        <v>86</v>
      </c>
      <c r="B3" s="2">
        <v>251117</v>
      </c>
      <c r="C3" s="2">
        <v>27886</v>
      </c>
      <c r="D3" s="3" t="s">
        <v>122</v>
      </c>
      <c r="E3" s="3" t="s">
        <v>18</v>
      </c>
      <c r="F3" s="3" t="s">
        <v>88</v>
      </c>
      <c r="G3" s="3" t="s">
        <v>89</v>
      </c>
    </row>
    <row r="4" spans="1:7" ht="45" x14ac:dyDescent="0.25">
      <c r="A4" s="3" t="s">
        <v>91</v>
      </c>
      <c r="B4" s="2">
        <v>848216</v>
      </c>
      <c r="C4" s="2">
        <v>565477</v>
      </c>
      <c r="D4" s="3" t="s">
        <v>90</v>
      </c>
      <c r="E4" s="3" t="s">
        <v>18</v>
      </c>
      <c r="F4" s="3" t="s">
        <v>88</v>
      </c>
      <c r="G4" s="3" t="s">
        <v>92</v>
      </c>
    </row>
    <row r="5" spans="1:7" ht="60" x14ac:dyDescent="0.25">
      <c r="A5" s="3" t="s">
        <v>95</v>
      </c>
      <c r="B5" s="2">
        <v>264281</v>
      </c>
      <c r="C5" s="2">
        <v>109037.78</v>
      </c>
      <c r="D5" s="3" t="s">
        <v>94</v>
      </c>
      <c r="E5" s="3" t="s">
        <v>18</v>
      </c>
      <c r="F5" s="3" t="s">
        <v>88</v>
      </c>
      <c r="G5" s="3" t="s">
        <v>109</v>
      </c>
    </row>
    <row r="6" spans="1:7" ht="59.25" customHeight="1" x14ac:dyDescent="0.25">
      <c r="A6" s="9" t="s">
        <v>123</v>
      </c>
      <c r="B6" s="10">
        <v>115000</v>
      </c>
      <c r="C6" s="11">
        <v>47119.72</v>
      </c>
      <c r="D6" s="12" t="s">
        <v>114</v>
      </c>
      <c r="E6" s="3" t="s">
        <v>18</v>
      </c>
      <c r="F6" s="3" t="s">
        <v>20</v>
      </c>
      <c r="G6" s="3" t="s">
        <v>32</v>
      </c>
    </row>
    <row r="7" spans="1:7" ht="75" x14ac:dyDescent="0.25">
      <c r="A7" s="3" t="s">
        <v>135</v>
      </c>
      <c r="B7" s="2">
        <v>762551.24</v>
      </c>
      <c r="C7" s="13">
        <v>313574.92</v>
      </c>
      <c r="D7" s="3" t="s">
        <v>124</v>
      </c>
      <c r="E7" s="3" t="s">
        <v>18</v>
      </c>
      <c r="F7" s="3" t="s">
        <v>81</v>
      </c>
      <c r="G7" s="3" t="s">
        <v>108</v>
      </c>
    </row>
    <row r="8" spans="1:7" ht="60.75" customHeight="1" x14ac:dyDescent="0.25">
      <c r="A8" s="3" t="s">
        <v>140</v>
      </c>
      <c r="B8" s="13">
        <v>74504.45</v>
      </c>
      <c r="C8" s="2">
        <v>0</v>
      </c>
      <c r="D8" s="3" t="s">
        <v>125</v>
      </c>
      <c r="E8" s="3" t="s">
        <v>18</v>
      </c>
      <c r="F8" s="3" t="s">
        <v>120</v>
      </c>
      <c r="G8" s="3" t="s">
        <v>136</v>
      </c>
    </row>
    <row r="9" spans="1:7" ht="65.25" customHeight="1" x14ac:dyDescent="0.25">
      <c r="A9" s="3" t="s">
        <v>103</v>
      </c>
      <c r="B9" s="13">
        <v>179283.34</v>
      </c>
      <c r="C9" s="2">
        <v>0</v>
      </c>
      <c r="D9" s="3" t="s">
        <v>116</v>
      </c>
      <c r="E9" s="3" t="s">
        <v>18</v>
      </c>
      <c r="F9" s="3" t="s">
        <v>106</v>
      </c>
      <c r="G9" s="9" t="s">
        <v>137</v>
      </c>
    </row>
    <row r="10" spans="1:7" hidden="1" x14ac:dyDescent="0.25">
      <c r="A10" s="3"/>
      <c r="B10" s="2"/>
      <c r="C10" s="2"/>
      <c r="D10" s="3"/>
      <c r="E10" s="3"/>
      <c r="F10" s="3"/>
      <c r="G10" s="3"/>
    </row>
    <row r="11" spans="1:7" hidden="1" x14ac:dyDescent="0.25">
      <c r="A11" s="3"/>
      <c r="B11" s="2"/>
      <c r="C11" s="2"/>
      <c r="D11" s="3"/>
      <c r="E11" s="3"/>
      <c r="F11" s="3"/>
      <c r="G11" s="3"/>
    </row>
    <row r="12" spans="1:7" hidden="1" x14ac:dyDescent="0.25">
      <c r="A12" s="3"/>
      <c r="B12" s="2"/>
      <c r="C12" s="2"/>
      <c r="D12" s="3"/>
      <c r="E12" s="3"/>
      <c r="F12" s="3"/>
      <c r="G12" s="3"/>
    </row>
    <row r="13" spans="1:7" hidden="1" x14ac:dyDescent="0.25">
      <c r="A13" s="8"/>
      <c r="B13" s="8"/>
      <c r="C13" s="8"/>
      <c r="D13" s="8"/>
      <c r="E13" s="8"/>
      <c r="F13" s="8"/>
      <c r="G13" s="8"/>
    </row>
    <row r="14" spans="1:7" ht="75" x14ac:dyDescent="0.25">
      <c r="A14" s="3" t="s">
        <v>134</v>
      </c>
      <c r="B14" s="13">
        <v>70800</v>
      </c>
      <c r="C14" s="2">
        <v>112714</v>
      </c>
      <c r="D14" s="3" t="s">
        <v>133</v>
      </c>
      <c r="E14" s="3" t="s">
        <v>18</v>
      </c>
      <c r="F14" s="3" t="s">
        <v>20</v>
      </c>
      <c r="G14" s="9" t="s">
        <v>132</v>
      </c>
    </row>
    <row r="15" spans="1:7" ht="45" x14ac:dyDescent="0.25">
      <c r="A15" s="3" t="s">
        <v>126</v>
      </c>
      <c r="B15" s="13">
        <v>228794</v>
      </c>
      <c r="C15" s="2">
        <v>188890</v>
      </c>
      <c r="D15" s="3" t="s">
        <v>127</v>
      </c>
      <c r="E15" s="3" t="s">
        <v>18</v>
      </c>
      <c r="F15" s="3" t="s">
        <v>88</v>
      </c>
      <c r="G15" s="9" t="s">
        <v>128</v>
      </c>
    </row>
    <row r="16" spans="1:7" ht="45" x14ac:dyDescent="0.25">
      <c r="A16" s="3" t="s">
        <v>131</v>
      </c>
      <c r="B16" s="13">
        <v>644829</v>
      </c>
      <c r="C16" s="2">
        <v>429886</v>
      </c>
      <c r="D16" s="3" t="s">
        <v>130</v>
      </c>
      <c r="E16" s="3" t="s">
        <v>18</v>
      </c>
      <c r="F16" s="3" t="s">
        <v>129</v>
      </c>
      <c r="G16" s="9" t="s">
        <v>138</v>
      </c>
    </row>
    <row r="17" spans="1:7" x14ac:dyDescent="0.25">
      <c r="A17" s="17" t="s">
        <v>139</v>
      </c>
      <c r="B17" s="18"/>
      <c r="C17" s="18"/>
      <c r="D17" s="18"/>
      <c r="E17" s="18"/>
      <c r="F17" s="18"/>
      <c r="G17" s="19"/>
    </row>
    <row r="18" spans="1:7" x14ac:dyDescent="0.25">
      <c r="A18" s="17"/>
      <c r="B18" s="18"/>
      <c r="C18" s="18"/>
      <c r="D18" s="18"/>
      <c r="E18" s="18"/>
      <c r="F18" s="18"/>
      <c r="G18" s="19"/>
    </row>
    <row r="19" spans="1:7" x14ac:dyDescent="0.25">
      <c r="A19" s="17"/>
      <c r="B19" s="18"/>
      <c r="C19" s="18"/>
      <c r="D19" s="18"/>
      <c r="E19" s="18"/>
      <c r="F19" s="18"/>
      <c r="G19" s="19"/>
    </row>
    <row r="20" spans="1:7" x14ac:dyDescent="0.25">
      <c r="A20" s="17"/>
      <c r="B20" s="18"/>
      <c r="C20" s="18"/>
      <c r="D20" s="18"/>
      <c r="E20" s="18"/>
      <c r="F20" s="18"/>
      <c r="G20" s="19"/>
    </row>
    <row r="21" spans="1:7" x14ac:dyDescent="0.25">
      <c r="A21" s="17"/>
      <c r="B21" s="18"/>
      <c r="C21" s="18"/>
      <c r="D21" s="18"/>
      <c r="E21" s="18"/>
      <c r="F21" s="18"/>
      <c r="G21" s="19"/>
    </row>
    <row r="22" spans="1:7" ht="15.75" thickBot="1" x14ac:dyDescent="0.3">
      <c r="A22" s="20"/>
      <c r="B22" s="21"/>
      <c r="C22" s="21"/>
      <c r="D22" s="21"/>
      <c r="E22" s="21"/>
      <c r="F22" s="21"/>
      <c r="G22" s="22"/>
    </row>
  </sheetData>
  <mergeCells count="2">
    <mergeCell ref="A1:G1"/>
    <mergeCell ref="A17:G22"/>
  </mergeCells>
  <pageMargins left="0.7" right="0.7" top="0.75" bottom="0.75" header="0.3" footer="0.3"/>
  <pageSetup paperSize="9" scale="59" orientation="landscape" horizontalDpi="96" verticalDpi="9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Para procesar</vt:lpstr>
      <vt:lpstr>Hoja3</vt:lpstr>
      <vt:lpstr>Hoja1!Área_de_impresión</vt:lpstr>
      <vt:lpstr>'Para procesar'!Área_de_impresión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dc:creator>
  <cp:lastModifiedBy>Marta</cp:lastModifiedBy>
  <cp:lastPrinted>2017-06-05T15:53:34Z</cp:lastPrinted>
  <dcterms:created xsi:type="dcterms:W3CDTF">2014-12-08T17:20:07Z</dcterms:created>
  <dcterms:modified xsi:type="dcterms:W3CDTF">2020-10-15T09:07:30Z</dcterms:modified>
</cp:coreProperties>
</file>